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tendrel\Desktop\"/>
    </mc:Choice>
  </mc:AlternateContent>
  <xr:revisionPtr revIDLastSave="0" documentId="8_{FB935069-6F21-4734-9D58-61EB46162F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1" l="1"/>
  <c r="Q6" i="1"/>
  <c r="Q11" i="1" s="1"/>
  <c r="Q4" i="1"/>
  <c r="S4" i="1" s="1"/>
  <c r="Q28" i="1"/>
  <c r="Q33" i="1" s="1"/>
  <c r="Q27" i="1"/>
  <c r="Q26" i="1"/>
  <c r="Q150" i="1"/>
  <c r="S150" i="1" s="1"/>
  <c r="Q149" i="1"/>
  <c r="S149" i="1" s="1"/>
  <c r="Q148" i="1"/>
  <c r="S148" i="1" s="1"/>
  <c r="Q125" i="1"/>
  <c r="S125" i="1" s="1"/>
  <c r="Q126" i="1"/>
  <c r="Q102" i="1"/>
  <c r="Q107" i="1" s="1"/>
  <c r="S107" i="1" s="1"/>
  <c r="Q101" i="1"/>
  <c r="S101" i="1" s="1"/>
  <c r="Q100" i="1"/>
  <c r="S100" i="1" s="1"/>
  <c r="Q55" i="1"/>
  <c r="Q54" i="1"/>
  <c r="S54" i="1" s="1"/>
  <c r="S152" i="1" l="1"/>
  <c r="G176" i="1" s="1"/>
  <c r="I176" i="1" s="1"/>
  <c r="D181" i="1" s="1"/>
  <c r="S109" i="1"/>
  <c r="S33" i="1"/>
  <c r="S26" i="1"/>
  <c r="S35" i="1"/>
  <c r="S11" i="1"/>
  <c r="Q5" i="1"/>
  <c r="S5" i="1" s="1"/>
  <c r="S53" i="1"/>
  <c r="Q60" i="1"/>
  <c r="S60" i="1" s="1"/>
  <c r="S27" i="1"/>
  <c r="C176" i="1"/>
  <c r="Q131" i="1"/>
  <c r="S131" i="1" s="1"/>
  <c r="Q124" i="1"/>
  <c r="S124" i="1" s="1"/>
  <c r="D176" i="1"/>
  <c r="S13" i="1" l="1"/>
  <c r="S133" i="1"/>
  <c r="S62" i="1"/>
  <c r="E176" i="1" s="1"/>
  <c r="A176" i="1"/>
  <c r="B176" i="1"/>
  <c r="A181" i="1" l="1"/>
  <c r="F176" i="1"/>
  <c r="B181" i="1" s="1"/>
  <c r="F18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ICT</author>
  </authors>
  <commentList>
    <comment ref="A185" authorId="0" shapeId="0" xr:uid="{00000000-0006-0000-0000-000001000000}">
      <text>
        <r>
          <rPr>
            <sz val="10"/>
            <color indexed="81"/>
            <rFont val="Arial"/>
            <family val="2"/>
          </rPr>
          <t>Comment</t>
        </r>
      </text>
    </comment>
    <comment ref="K185" authorId="0" shapeId="0" xr:uid="{C34D3BEB-1EC9-4C24-A0EE-6E396BC2941D}">
      <text>
        <r>
          <rPr>
            <sz val="10"/>
            <color indexed="81"/>
            <rFont val="Arial"/>
            <family val="2"/>
          </rPr>
          <t>Comment</t>
        </r>
      </text>
    </comment>
  </commentList>
</comments>
</file>

<file path=xl/sharedStrings.xml><?xml version="1.0" encoding="utf-8"?>
<sst xmlns="http://schemas.openxmlformats.org/spreadsheetml/2006/main" count="367" uniqueCount="137">
  <si>
    <t>Unit Assignment Checklist</t>
  </si>
  <si>
    <t>Summation of Marks</t>
  </si>
  <si>
    <t>Activities</t>
  </si>
  <si>
    <t>Discussions</t>
  </si>
  <si>
    <t>Formative Assignments</t>
  </si>
  <si>
    <t>Summative Assignments</t>
  </si>
  <si>
    <t>Due Date</t>
  </si>
  <si>
    <t>Level</t>
  </si>
  <si>
    <t>X 0.15</t>
  </si>
  <si>
    <t>Activity 1</t>
  </si>
  <si>
    <t>Mid-Term</t>
  </si>
  <si>
    <t>K</t>
  </si>
  <si>
    <t>Formatives</t>
  </si>
  <si>
    <t>X 0.20</t>
  </si>
  <si>
    <t>T/I</t>
  </si>
  <si>
    <t>Summatives</t>
  </si>
  <si>
    <t>C</t>
  </si>
  <si>
    <t>A</t>
  </si>
  <si>
    <t>Activity 2</t>
  </si>
  <si>
    <t>Activity 3</t>
  </si>
  <si>
    <t>Summative Mark</t>
  </si>
  <si>
    <t>X 0.65</t>
  </si>
  <si>
    <t>Activity 4</t>
  </si>
  <si>
    <t>Unit Mark</t>
  </si>
  <si>
    <t>Comments</t>
  </si>
  <si>
    <t>Activity 5</t>
  </si>
  <si>
    <t>Activity 6</t>
  </si>
  <si>
    <t>Activity 7</t>
  </si>
  <si>
    <t>TOTALS</t>
  </si>
  <si>
    <t>X 0.10</t>
  </si>
  <si>
    <t>The Creative Process</t>
  </si>
  <si>
    <t>the box</t>
  </si>
  <si>
    <t>X 0.05</t>
  </si>
  <si>
    <t>UNIT 6: THE ARTIST'S NOTEBOOK</t>
  </si>
  <si>
    <t>X 0.30</t>
  </si>
  <si>
    <t>ASSESSMENT &amp; EVALUATION</t>
  </si>
  <si>
    <t>Learning Skills</t>
  </si>
  <si>
    <t>Reponsibility</t>
  </si>
  <si>
    <t>Organization</t>
  </si>
  <si>
    <t>Independent Work</t>
  </si>
  <si>
    <t>Collaboration</t>
  </si>
  <si>
    <t>Initiative</t>
  </si>
  <si>
    <t>Self-Regulation</t>
  </si>
  <si>
    <t>Interim</t>
  </si>
  <si>
    <t>Final</t>
  </si>
  <si>
    <t>Culminating Marks</t>
  </si>
  <si>
    <t>Unit 3</t>
  </si>
  <si>
    <t>Unit 4</t>
  </si>
  <si>
    <t>Unit 5</t>
  </si>
  <si>
    <t>Summary</t>
  </si>
  <si>
    <t>End of Semester</t>
  </si>
  <si>
    <t>Culminating Task</t>
  </si>
  <si>
    <t>Final Grade</t>
  </si>
  <si>
    <t>Mid-Term Report Card Comment</t>
  </si>
  <si>
    <t>Final Report Card Comment</t>
  </si>
  <si>
    <t>UNIT 2: THE CREATIVE PROCESS</t>
  </si>
  <si>
    <t>UNIT 3: DIGITAL DRAWING</t>
  </si>
  <si>
    <t>UNIT 4: DIGITAL PAINTING</t>
  </si>
  <si>
    <t>UNIT 5: DIGITAL ANIMATION</t>
  </si>
  <si>
    <t xml:space="preserve">Discussion </t>
  </si>
  <si>
    <t>Discussion</t>
  </si>
  <si>
    <t>Is the digital medium</t>
  </si>
  <si>
    <t xml:space="preserve">a legitimate art medium? </t>
  </si>
  <si>
    <t>Explain.</t>
  </si>
  <si>
    <t>Research Project</t>
  </si>
  <si>
    <t>What is digital illustration?</t>
  </si>
  <si>
    <t>Digital illustration/art</t>
  </si>
  <si>
    <t>Timeline Project</t>
  </si>
  <si>
    <t>UNIT 1: DIGITAL MEDIA IN YOUR WORLD</t>
  </si>
  <si>
    <t>Sketching</t>
  </si>
  <si>
    <t>From Traditional to Digital</t>
  </si>
  <si>
    <t>generating ideas from outside</t>
  </si>
  <si>
    <t>Discovering the Creative Process</t>
  </si>
  <si>
    <t xml:space="preserve">How can the Creative </t>
  </si>
  <si>
    <t>Process help you with</t>
  </si>
  <si>
    <t>developing artworks?</t>
  </si>
  <si>
    <t>Adobe Illustrator</t>
  </si>
  <si>
    <t>Tutorials 1</t>
  </si>
  <si>
    <t>Tutorials 2</t>
  </si>
  <si>
    <t>Tutorials 3</t>
  </si>
  <si>
    <t>Adobe Flash</t>
  </si>
  <si>
    <t>Tutorials 4</t>
  </si>
  <si>
    <t>What benefits does</t>
  </si>
  <si>
    <t>digital drawing have</t>
  </si>
  <si>
    <t>over the traditional?</t>
  </si>
  <si>
    <t>Freehand Digital Drawing</t>
  </si>
  <si>
    <t>Adobe Photoshop</t>
  </si>
  <si>
    <t>The Digital Drawing</t>
  </si>
  <si>
    <t>Corel Painter</t>
  </si>
  <si>
    <t>The Digital Painting</t>
  </si>
  <si>
    <t>X 0.50</t>
  </si>
  <si>
    <t>X 0.40</t>
  </si>
  <si>
    <t>Concepts in Animation</t>
  </si>
  <si>
    <t>Digital Animation</t>
  </si>
  <si>
    <t>An Animation</t>
  </si>
  <si>
    <t>What software lends</t>
  </si>
  <si>
    <t>itself better for digital</t>
  </si>
  <si>
    <t>painting? Explain?</t>
  </si>
  <si>
    <t>In the end, what type of</t>
  </si>
  <si>
    <t>animation is better -</t>
  </si>
  <si>
    <t>traditional or digital?</t>
  </si>
  <si>
    <t>What digital format did</t>
  </si>
  <si>
    <t xml:space="preserve">you select? How does </t>
  </si>
  <si>
    <t xml:space="preserve">this platform best </t>
  </si>
  <si>
    <t>represent your subject/</t>
  </si>
  <si>
    <t>theme/topic?</t>
  </si>
  <si>
    <t>according to the stages of the</t>
  </si>
  <si>
    <t>creative process.</t>
  </si>
  <si>
    <t>Student develops their assignment</t>
  </si>
  <si>
    <t>The Digital Project</t>
  </si>
  <si>
    <t>X 0.35</t>
  </si>
  <si>
    <t>The Digital Sketchbook</t>
  </si>
  <si>
    <t>X 0.60</t>
  </si>
  <si>
    <t>Collecting Images</t>
  </si>
  <si>
    <t>Gathering digital images that</t>
  </si>
  <si>
    <t>reflects your personal</t>
  </si>
  <si>
    <t>ineterests</t>
  </si>
  <si>
    <t>Unit 1</t>
  </si>
  <si>
    <t>Unit 2</t>
  </si>
  <si>
    <t>Unit 6 - CPT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</si>
  <si>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</si>
  <si>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</si>
  <si>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</si>
  <si>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</si>
  <si>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</si>
  <si>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</si>
  <si>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</si>
  <si>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</si>
  <si>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</si>
  <si>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</si>
  <si>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</si>
  <si>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14</t>
  </si>
  <si>
    <t>week 16</t>
  </si>
  <si>
    <t>week 19</t>
  </si>
  <si>
    <t>using internet resources, research</t>
  </si>
  <si>
    <t xml:space="preserve">what is the creative process in </t>
  </si>
  <si>
    <t>art and report your findings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</si>
</sst>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indexed="81"/>
      <name val="Arial"/>
      <family val="2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9" tint="0.39994506668294322"/>
        <bgColor indexed="64"/>
      </pattern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/>
    </xf>
    <xf numFmtId="0" fontId="0" fillId="0" borderId="0" xfId="0" applyBorder="1"/>
    <xf numFmtId="0" fontId="0" fillId="0" borderId="7" xfId="0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right"/>
    </xf>
    <xf numFmtId="0" fontId="0" fillId="0" borderId="13" xfId="0" applyBorder="1"/>
    <xf numFmtId="0" fontId="1" fillId="0" borderId="7" xfId="0" applyFont="1" applyBorder="1"/>
    <xf numFmtId="0" fontId="1" fillId="0" borderId="7" xfId="0" applyFont="1" applyBorder="1" applyAlignment="1">
      <alignment horizontal="left" vertical="center"/>
    </xf>
    <xf numFmtId="0" fontId="0" fillId="0" borderId="3" xfId="0" applyBorder="1"/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1" xfId="0" applyFont="1" applyBorder="1"/>
    <xf numFmtId="0" fontId="1" fillId="0" borderId="8" xfId="0" applyFont="1" applyBorder="1"/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4" borderId="0" xfId="0" applyFill="1" applyBorder="1" applyAlignment="1">
      <alignment horizontal="right"/>
    </xf>
    <xf numFmtId="0" fontId="0" fillId="4" borderId="10" xfId="0" applyFill="1" applyBorder="1"/>
    <xf numFmtId="0" fontId="0" fillId="0" borderId="15" xfId="0" applyBorder="1"/>
    <xf numFmtId="0" fontId="0" fillId="0" borderId="5" xfId="0" applyBorder="1"/>
    <xf numFmtId="0" fontId="0" fillId="0" borderId="4" xfId="0" applyBorder="1"/>
    <xf numFmtId="0" fontId="0" fillId="4" borderId="3" xfId="0" applyFill="1" applyBorder="1" applyAlignment="1">
      <alignment horizontal="right"/>
    </xf>
    <xf numFmtId="0" fontId="0" fillId="4" borderId="9" xfId="0" applyFill="1" applyBorder="1"/>
    <xf numFmtId="0" fontId="0" fillId="4" borderId="9" xfId="0" applyFill="1" applyBorder="1" applyAlignment="1">
      <alignment horizontal="right"/>
    </xf>
    <xf numFmtId="0" fontId="1" fillId="0" borderId="14" xfId="0" applyFont="1" applyBorder="1"/>
    <xf numFmtId="0" fontId="1" fillId="0" borderId="15" xfId="0" applyFont="1" applyBorder="1"/>
    <xf numFmtId="0" fontId="1" fillId="0" borderId="5" xfId="0" applyFont="1" applyBorder="1"/>
    <xf numFmtId="0" fontId="1" fillId="0" borderId="7" xfId="0" applyFont="1" applyFill="1" applyBorder="1"/>
    <xf numFmtId="0" fontId="0" fillId="8" borderId="7" xfId="0" applyFill="1" applyBorder="1" applyAlignment="1">
      <alignment horizontal="center"/>
    </xf>
    <xf numFmtId="0" fontId="0" fillId="8" borderId="11" xfId="0" applyFill="1" applyBorder="1" applyAlignment="1">
      <alignment vertical="center"/>
    </xf>
    <xf numFmtId="0" fontId="0" fillId="8" borderId="13" xfId="0" applyFill="1" applyBorder="1"/>
    <xf numFmtId="0" fontId="0" fillId="8" borderId="6" xfId="0" applyFill="1" applyBorder="1"/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0" fillId="6" borderId="4" xfId="0" applyFill="1" applyBorder="1"/>
    <xf numFmtId="0" fontId="0" fillId="6" borderId="3" xfId="0" applyFill="1" applyBorder="1"/>
    <xf numFmtId="0" fontId="1" fillId="0" borderId="2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1" fillId="0" borderId="8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Fill="1" applyBorder="1" applyAlignment="1">
      <alignment horizontal="right"/>
    </xf>
    <xf numFmtId="0" fontId="0" fillId="0" borderId="12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2" xfId="0" applyFont="1" applyBorder="1"/>
    <xf numFmtId="0" fontId="3" fillId="0" borderId="0" xfId="0" applyFont="1"/>
    <xf numFmtId="0" fontId="4" fillId="7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top"/>
    </xf>
    <xf numFmtId="0" fontId="0" fillId="6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9" fontId="1" fillId="10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9" fontId="8" fillId="0" borderId="8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6" xfId="0" applyFill="1" applyBorder="1"/>
    <xf numFmtId="0" fontId="1" fillId="0" borderId="12" xfId="0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9" fontId="8" fillId="0" borderId="9" xfId="0" applyNumberFormat="1" applyFont="1" applyBorder="1" applyAlignment="1">
      <alignment horizontal="left" vertical="center"/>
    </xf>
    <xf numFmtId="9" fontId="8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 vertical="center"/>
    </xf>
    <xf numFmtId="9" fontId="1" fillId="2" borderId="4" xfId="0" applyNumberFormat="1" applyFont="1" applyFill="1" applyBorder="1" applyAlignment="1">
      <alignment horizontal="center" vertical="center"/>
    </xf>
    <xf numFmtId="9" fontId="1" fillId="2" borderId="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8" borderId="1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/>
    </xf>
    <xf numFmtId="0" fontId="1" fillId="5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vertical="center"/>
    </xf>
    <xf numFmtId="9" fontId="1" fillId="0" borderId="7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9" fontId="10" fillId="0" borderId="1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2D69A"/>
      <color rgb="FFCCE9AD"/>
      <color rgb="FFB8E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98"/>
  <sheetViews>
    <sheetView tabSelected="1" zoomScaleNormal="100" workbookViewId="0">
      <selection activeCell="D37" sqref="D37:F37"/>
    </sheetView>
  </sheetViews>
  <sheetFormatPr defaultRowHeight="15" x14ac:dyDescent="0.25"/>
  <cols>
    <col min="1" max="1" width="10.85546875" customWidth="1"/>
    <col min="2" max="2" width="9.140625" customWidth="1"/>
    <col min="3" max="3" width="11.140625" customWidth="1"/>
    <col min="7" max="7" width="8.85546875" customWidth="1"/>
    <col min="8" max="8" width="5" customWidth="1"/>
    <col min="9" max="9" width="10.28515625" customWidth="1"/>
    <col min="13" max="13" width="9.140625" customWidth="1"/>
    <col min="14" max="14" width="3.7109375" customWidth="1"/>
    <col min="15" max="15" width="12.140625" customWidth="1"/>
    <col min="16" max="16" width="5.140625" customWidth="1"/>
    <col min="17" max="17" width="9.42578125" customWidth="1"/>
    <col min="18" max="18" width="10.5703125" customWidth="1"/>
  </cols>
  <sheetData>
    <row r="2" spans="1:19" x14ac:dyDescent="0.25">
      <c r="A2" s="163" t="s">
        <v>68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5"/>
    </row>
    <row r="3" spans="1:19" x14ac:dyDescent="0.25">
      <c r="A3" s="177" t="s">
        <v>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O3" s="166" t="s">
        <v>1</v>
      </c>
      <c r="P3" s="167"/>
      <c r="Q3" s="167"/>
      <c r="R3" s="167"/>
      <c r="S3" s="168"/>
    </row>
    <row r="4" spans="1:19" x14ac:dyDescent="0.25">
      <c r="A4" s="5" t="s">
        <v>2</v>
      </c>
      <c r="B4" s="169" t="s">
        <v>3</v>
      </c>
      <c r="C4" s="169"/>
      <c r="D4" s="169" t="s">
        <v>4</v>
      </c>
      <c r="E4" s="169"/>
      <c r="F4" s="169"/>
      <c r="G4" s="169" t="s">
        <v>5</v>
      </c>
      <c r="H4" s="169"/>
      <c r="I4" s="169"/>
      <c r="J4" s="169" t="s">
        <v>6</v>
      </c>
      <c r="K4" s="169"/>
      <c r="L4" s="169" t="s">
        <v>7</v>
      </c>
      <c r="M4" s="169"/>
      <c r="N4" s="6"/>
      <c r="O4" s="178" t="s">
        <v>3</v>
      </c>
      <c r="P4" s="178"/>
      <c r="Q4" s="103">
        <f>M7</f>
        <v>0</v>
      </c>
      <c r="R4" s="107" t="s">
        <v>13</v>
      </c>
      <c r="S4" s="94">
        <f>Q4*0.2</f>
        <v>0</v>
      </c>
    </row>
    <row r="5" spans="1:19" x14ac:dyDescent="0.25">
      <c r="A5" s="23" t="s">
        <v>9</v>
      </c>
      <c r="B5" s="181" t="s">
        <v>60</v>
      </c>
      <c r="C5" s="182"/>
      <c r="D5" s="130"/>
      <c r="E5" s="131"/>
      <c r="F5" s="132"/>
      <c r="G5" s="130"/>
      <c r="H5" s="131"/>
      <c r="I5" s="132"/>
      <c r="J5" s="249" t="s">
        <v>120</v>
      </c>
      <c r="K5" s="250"/>
      <c r="L5" s="20" t="s">
        <v>11</v>
      </c>
      <c r="M5" s="95"/>
      <c r="N5" s="6"/>
      <c r="O5" s="173" t="s">
        <v>12</v>
      </c>
      <c r="P5" s="174"/>
      <c r="Q5" s="92">
        <f>M12</f>
        <v>0</v>
      </c>
      <c r="R5" s="107" t="s">
        <v>13</v>
      </c>
      <c r="S5" s="94">
        <f>Q5*0.2</f>
        <v>0</v>
      </c>
    </row>
    <row r="6" spans="1:19" x14ac:dyDescent="0.25">
      <c r="A6" s="17"/>
      <c r="B6" s="133" t="s">
        <v>61</v>
      </c>
      <c r="C6" s="135"/>
      <c r="D6" s="61"/>
      <c r="E6" s="63"/>
      <c r="F6" s="62"/>
      <c r="G6" s="63"/>
      <c r="H6" s="63"/>
      <c r="I6" s="63"/>
      <c r="J6" s="251"/>
      <c r="K6" s="252"/>
      <c r="L6" s="109" t="s">
        <v>14</v>
      </c>
      <c r="M6" s="96"/>
      <c r="N6" s="6"/>
      <c r="O6" s="170" t="s">
        <v>15</v>
      </c>
      <c r="P6" s="26">
        <v>3</v>
      </c>
      <c r="Q6" s="103">
        <f>AVERAGE(M13:M16)</f>
        <v>0</v>
      </c>
      <c r="R6" s="42"/>
      <c r="S6" s="43"/>
    </row>
    <row r="7" spans="1:19" x14ac:dyDescent="0.25">
      <c r="A7" s="17"/>
      <c r="B7" s="133" t="s">
        <v>62</v>
      </c>
      <c r="C7" s="135"/>
      <c r="D7" s="61"/>
      <c r="E7" s="63"/>
      <c r="F7" s="62"/>
      <c r="G7" s="63"/>
      <c r="H7" s="63"/>
      <c r="I7" s="63"/>
      <c r="J7" s="251"/>
      <c r="K7" s="252"/>
      <c r="L7" s="109" t="s">
        <v>16</v>
      </c>
      <c r="M7" s="96">
        <v>0</v>
      </c>
      <c r="N7" s="6"/>
      <c r="O7" s="171"/>
      <c r="P7" s="26">
        <v>4</v>
      </c>
      <c r="Q7" s="94">
        <f>AVERAGE(M17:M20)</f>
        <v>0</v>
      </c>
      <c r="R7" s="41"/>
      <c r="S7" s="44"/>
    </row>
    <row r="8" spans="1:19" x14ac:dyDescent="0.25">
      <c r="A8" s="24"/>
      <c r="B8" s="220" t="s">
        <v>63</v>
      </c>
      <c r="C8" s="221"/>
      <c r="D8" s="64"/>
      <c r="E8" s="66"/>
      <c r="F8" s="65"/>
      <c r="G8" s="66"/>
      <c r="H8" s="66"/>
      <c r="I8" s="66"/>
      <c r="J8" s="253"/>
      <c r="K8" s="254"/>
      <c r="L8" s="110" t="s">
        <v>17</v>
      </c>
      <c r="M8" s="97"/>
      <c r="N8" s="6"/>
      <c r="O8" s="171"/>
      <c r="P8" s="26"/>
      <c r="Q8" s="94"/>
      <c r="R8" s="41"/>
      <c r="S8" s="44"/>
    </row>
    <row r="9" spans="1:19" x14ac:dyDescent="0.25">
      <c r="A9" s="23" t="s">
        <v>18</v>
      </c>
      <c r="B9" s="145"/>
      <c r="C9" s="146"/>
      <c r="D9" s="181" t="s">
        <v>113</v>
      </c>
      <c r="E9" s="200"/>
      <c r="F9" s="182"/>
      <c r="G9" s="69"/>
      <c r="H9" s="69"/>
      <c r="I9" s="69"/>
      <c r="J9" s="249" t="s">
        <v>120</v>
      </c>
      <c r="K9" s="250"/>
      <c r="L9" s="111" t="s">
        <v>11</v>
      </c>
      <c r="M9" s="95"/>
      <c r="N9" s="6"/>
      <c r="O9" s="171"/>
      <c r="P9" s="26"/>
      <c r="Q9" s="94"/>
      <c r="R9" s="41"/>
      <c r="S9" s="44"/>
    </row>
    <row r="10" spans="1:19" x14ac:dyDescent="0.25">
      <c r="A10" s="17"/>
      <c r="B10" s="133"/>
      <c r="C10" s="135"/>
      <c r="D10" s="147" t="s">
        <v>114</v>
      </c>
      <c r="E10" s="148"/>
      <c r="F10" s="149"/>
      <c r="G10" s="63"/>
      <c r="H10" s="63"/>
      <c r="I10" s="63"/>
      <c r="J10" s="251"/>
      <c r="K10" s="252"/>
      <c r="L10" s="109" t="s">
        <v>14</v>
      </c>
      <c r="M10" s="96"/>
      <c r="N10" s="6"/>
      <c r="O10" s="172"/>
      <c r="P10" s="26"/>
      <c r="Q10" s="94"/>
      <c r="R10" s="41"/>
      <c r="S10" s="44"/>
    </row>
    <row r="11" spans="1:19" x14ac:dyDescent="0.25">
      <c r="A11" s="17"/>
      <c r="B11" s="61"/>
      <c r="C11" s="62"/>
      <c r="D11" s="133" t="s">
        <v>115</v>
      </c>
      <c r="E11" s="134"/>
      <c r="F11" s="135"/>
      <c r="G11" s="63"/>
      <c r="H11" s="63"/>
      <c r="I11" s="63"/>
      <c r="J11" s="251"/>
      <c r="K11" s="252"/>
      <c r="L11" s="109" t="s">
        <v>16</v>
      </c>
      <c r="M11" s="96"/>
      <c r="N11" s="6"/>
      <c r="O11" s="175" t="s">
        <v>20</v>
      </c>
      <c r="P11" s="176"/>
      <c r="Q11" s="102">
        <f>AVERAGE(Q6:Q7)</f>
        <v>0</v>
      </c>
      <c r="R11" s="59" t="s">
        <v>112</v>
      </c>
      <c r="S11" s="224">
        <f>Q11*0.6</f>
        <v>0</v>
      </c>
    </row>
    <row r="12" spans="1:19" x14ac:dyDescent="0.25">
      <c r="A12" s="24"/>
      <c r="B12" s="64"/>
      <c r="C12" s="65"/>
      <c r="D12" s="220" t="s">
        <v>116</v>
      </c>
      <c r="E12" s="223"/>
      <c r="F12" s="221"/>
      <c r="G12" s="66"/>
      <c r="H12" s="66"/>
      <c r="I12" s="66"/>
      <c r="J12" s="253"/>
      <c r="K12" s="254"/>
      <c r="L12" s="110" t="s">
        <v>17</v>
      </c>
      <c r="M12" s="97">
        <v>0</v>
      </c>
      <c r="N12" s="6"/>
      <c r="O12" s="45"/>
      <c r="P12" s="46"/>
      <c r="Q12" s="47"/>
      <c r="R12" s="47"/>
      <c r="S12" s="48"/>
    </row>
    <row r="13" spans="1:19" x14ac:dyDescent="0.25">
      <c r="A13" s="23" t="s">
        <v>19</v>
      </c>
      <c r="B13" s="181"/>
      <c r="C13" s="182"/>
      <c r="D13" s="130"/>
      <c r="E13" s="131"/>
      <c r="F13" s="132"/>
      <c r="G13" s="181" t="s">
        <v>64</v>
      </c>
      <c r="H13" s="200"/>
      <c r="I13" s="182"/>
      <c r="J13" s="249" t="s">
        <v>120</v>
      </c>
      <c r="K13" s="250"/>
      <c r="L13" s="111" t="s">
        <v>11</v>
      </c>
      <c r="M13" s="95">
        <v>0</v>
      </c>
      <c r="N13" s="6"/>
      <c r="O13" s="138" t="s">
        <v>23</v>
      </c>
      <c r="P13" s="139"/>
      <c r="Q13" s="139"/>
      <c r="R13" s="140"/>
      <c r="S13" s="91">
        <f>SUM(S4:S5,S11)</f>
        <v>0</v>
      </c>
    </row>
    <row r="14" spans="1:19" x14ac:dyDescent="0.25">
      <c r="A14" s="17"/>
      <c r="B14" s="133"/>
      <c r="C14" s="135"/>
      <c r="D14" s="147"/>
      <c r="E14" s="148"/>
      <c r="F14" s="149"/>
      <c r="G14" s="133" t="s">
        <v>65</v>
      </c>
      <c r="H14" s="134"/>
      <c r="I14" s="135"/>
      <c r="J14" s="251"/>
      <c r="K14" s="252"/>
      <c r="L14" s="109" t="s">
        <v>14</v>
      </c>
      <c r="M14" s="96">
        <v>0</v>
      </c>
      <c r="N14" s="6"/>
      <c r="O14" s="141" t="s">
        <v>24</v>
      </c>
      <c r="P14" s="142"/>
      <c r="Q14" s="115"/>
      <c r="R14" s="115"/>
      <c r="S14" s="116"/>
    </row>
    <row r="15" spans="1:19" x14ac:dyDescent="0.25">
      <c r="A15" s="17"/>
      <c r="B15" s="61"/>
      <c r="C15" s="62"/>
      <c r="D15" s="61"/>
      <c r="E15" s="63"/>
      <c r="F15" s="62"/>
      <c r="G15" s="63"/>
      <c r="H15" s="63"/>
      <c r="I15" s="63"/>
      <c r="J15" s="251"/>
      <c r="K15" s="252"/>
      <c r="L15" s="109" t="s">
        <v>16</v>
      </c>
      <c r="M15" s="96">
        <v>0</v>
      </c>
      <c r="N15" s="6"/>
      <c r="O15" s="118"/>
      <c r="P15" s="113"/>
      <c r="Q15" s="52"/>
      <c r="R15" s="52"/>
      <c r="S15" s="114"/>
    </row>
    <row r="16" spans="1:19" x14ac:dyDescent="0.25">
      <c r="A16" s="24"/>
      <c r="B16" s="64"/>
      <c r="C16" s="65"/>
      <c r="D16" s="64"/>
      <c r="E16" s="66"/>
      <c r="F16" s="65"/>
      <c r="G16" s="66"/>
      <c r="H16" s="66"/>
      <c r="I16" s="66"/>
      <c r="J16" s="253"/>
      <c r="K16" s="254"/>
      <c r="L16" s="110" t="s">
        <v>17</v>
      </c>
      <c r="M16" s="97">
        <v>0</v>
      </c>
      <c r="N16" s="6"/>
      <c r="O16" s="125"/>
      <c r="P16" s="126"/>
      <c r="Q16" s="126"/>
      <c r="R16" s="126"/>
      <c r="S16" s="117"/>
    </row>
    <row r="17" spans="1:19" x14ac:dyDescent="0.25">
      <c r="A17" s="23" t="s">
        <v>22</v>
      </c>
      <c r="B17" s="179"/>
      <c r="C17" s="180"/>
      <c r="D17" s="196"/>
      <c r="E17" s="197"/>
      <c r="F17" s="198"/>
      <c r="G17" s="181" t="s">
        <v>66</v>
      </c>
      <c r="H17" s="200"/>
      <c r="I17" s="182"/>
      <c r="J17" s="249" t="s">
        <v>120</v>
      </c>
      <c r="K17" s="250"/>
      <c r="L17" s="111" t="s">
        <v>11</v>
      </c>
      <c r="M17" s="95">
        <v>0</v>
      </c>
      <c r="N17" s="6"/>
      <c r="O17" s="125"/>
      <c r="P17" s="126"/>
      <c r="Q17" s="126"/>
      <c r="R17" s="126"/>
      <c r="S17" s="117"/>
    </row>
    <row r="18" spans="1:19" x14ac:dyDescent="0.25">
      <c r="A18" s="17"/>
      <c r="B18" s="61"/>
      <c r="C18" s="62"/>
      <c r="D18" s="133"/>
      <c r="E18" s="134"/>
      <c r="F18" s="135"/>
      <c r="G18" s="133" t="s">
        <v>67</v>
      </c>
      <c r="H18" s="134"/>
      <c r="I18" s="135"/>
      <c r="J18" s="251"/>
      <c r="K18" s="252"/>
      <c r="L18" s="109" t="s">
        <v>14</v>
      </c>
      <c r="M18" s="96">
        <v>0</v>
      </c>
      <c r="N18" s="6"/>
      <c r="O18" s="118"/>
      <c r="P18" s="113"/>
      <c r="Q18" s="52"/>
      <c r="R18" s="52"/>
      <c r="S18" s="114"/>
    </row>
    <row r="19" spans="1:19" x14ac:dyDescent="0.25">
      <c r="A19" s="17"/>
      <c r="B19" s="61"/>
      <c r="C19" s="62"/>
      <c r="D19" s="133"/>
      <c r="E19" s="134"/>
      <c r="F19" s="135"/>
      <c r="G19" s="133"/>
      <c r="H19" s="134"/>
      <c r="I19" s="135"/>
      <c r="J19" s="251"/>
      <c r="K19" s="252"/>
      <c r="L19" s="109" t="s">
        <v>16</v>
      </c>
      <c r="M19" s="96">
        <v>0</v>
      </c>
      <c r="N19" s="6"/>
      <c r="O19" s="118"/>
      <c r="P19" s="113"/>
      <c r="Q19" s="52"/>
      <c r="R19" s="52"/>
      <c r="S19" s="114"/>
    </row>
    <row r="20" spans="1:19" x14ac:dyDescent="0.25">
      <c r="A20" s="10"/>
      <c r="B20" s="64"/>
      <c r="C20" s="65"/>
      <c r="D20" s="64"/>
      <c r="E20" s="66"/>
      <c r="F20" s="65"/>
      <c r="G20" s="66"/>
      <c r="H20" s="66"/>
      <c r="I20" s="66"/>
      <c r="J20" s="253"/>
      <c r="K20" s="254"/>
      <c r="L20" s="110" t="s">
        <v>17</v>
      </c>
      <c r="M20" s="97">
        <v>0</v>
      </c>
      <c r="N20" s="6"/>
      <c r="O20" s="18"/>
      <c r="P20" s="108"/>
      <c r="Q20" s="6"/>
      <c r="R20" s="6"/>
      <c r="S20" s="9"/>
    </row>
    <row r="21" spans="1:19" x14ac:dyDescent="0.25">
      <c r="A21" s="40" t="s">
        <v>28</v>
      </c>
      <c r="B21" s="10"/>
      <c r="C21" s="12"/>
      <c r="D21" s="6"/>
      <c r="E21" s="6"/>
      <c r="F21" s="6"/>
      <c r="G21" s="10"/>
      <c r="H21" s="11"/>
      <c r="I21" s="12"/>
      <c r="J21" s="6"/>
      <c r="K21" s="19"/>
      <c r="L21" s="29"/>
      <c r="M21" s="30"/>
      <c r="N21" s="6"/>
      <c r="O21" s="18"/>
      <c r="P21" s="108"/>
      <c r="Q21" s="6"/>
      <c r="R21" s="6"/>
      <c r="S21" s="12"/>
    </row>
    <row r="22" spans="1:19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4"/>
      <c r="N22" s="14"/>
      <c r="O22" s="56"/>
      <c r="P22" s="56"/>
      <c r="Q22" s="14"/>
      <c r="R22" s="14"/>
      <c r="S22" s="14"/>
    </row>
    <row r="23" spans="1:19" x14ac:dyDescent="0.25">
      <c r="A23" s="11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  <c r="M23" s="6"/>
      <c r="N23" s="6"/>
      <c r="O23" s="108"/>
      <c r="P23" s="108"/>
      <c r="Q23" s="6"/>
      <c r="R23" s="6"/>
      <c r="S23" s="6"/>
    </row>
    <row r="24" spans="1:19" x14ac:dyDescent="0.25">
      <c r="A24" s="163" t="s">
        <v>55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5"/>
    </row>
    <row r="25" spans="1:19" x14ac:dyDescent="0.25">
      <c r="A25" s="202" t="s">
        <v>0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O25" s="166" t="s">
        <v>1</v>
      </c>
      <c r="P25" s="167"/>
      <c r="Q25" s="167"/>
      <c r="R25" s="167"/>
      <c r="S25" s="168"/>
    </row>
    <row r="26" spans="1:19" x14ac:dyDescent="0.25">
      <c r="A26" s="5" t="s">
        <v>2</v>
      </c>
      <c r="B26" s="169" t="s">
        <v>3</v>
      </c>
      <c r="C26" s="169"/>
      <c r="D26" s="169" t="s">
        <v>4</v>
      </c>
      <c r="E26" s="169"/>
      <c r="F26" s="169"/>
      <c r="G26" s="169" t="s">
        <v>5</v>
      </c>
      <c r="H26" s="169"/>
      <c r="I26" s="169"/>
      <c r="J26" s="169" t="s">
        <v>6</v>
      </c>
      <c r="K26" s="169"/>
      <c r="L26" s="169" t="s">
        <v>7</v>
      </c>
      <c r="M26" s="169"/>
      <c r="N26" s="6"/>
      <c r="O26" s="178" t="s">
        <v>3</v>
      </c>
      <c r="P26" s="178"/>
      <c r="Q26" s="103">
        <f>M29</f>
        <v>0</v>
      </c>
      <c r="R26" s="107" t="s">
        <v>29</v>
      </c>
      <c r="S26" s="94">
        <f>Q26*0.1</f>
        <v>0</v>
      </c>
    </row>
    <row r="27" spans="1:19" x14ac:dyDescent="0.25">
      <c r="A27" s="23" t="s">
        <v>9</v>
      </c>
      <c r="B27" s="181" t="s">
        <v>60</v>
      </c>
      <c r="C27" s="182"/>
      <c r="D27" s="130"/>
      <c r="E27" s="131"/>
      <c r="F27" s="132"/>
      <c r="G27" s="69"/>
      <c r="H27" s="69"/>
      <c r="I27" s="69"/>
      <c r="J27" s="255" t="s">
        <v>121</v>
      </c>
      <c r="K27" s="256"/>
      <c r="L27" s="20" t="s">
        <v>11</v>
      </c>
      <c r="M27" s="95"/>
      <c r="N27" s="6"/>
      <c r="O27" s="173" t="s">
        <v>12</v>
      </c>
      <c r="P27" s="174"/>
      <c r="Q27" s="92">
        <f>AVERAGE(M34,M38,M42)</f>
        <v>0</v>
      </c>
      <c r="R27" s="107" t="s">
        <v>112</v>
      </c>
      <c r="S27" s="94">
        <f>Q27*0.2</f>
        <v>0</v>
      </c>
    </row>
    <row r="28" spans="1:19" x14ac:dyDescent="0.25">
      <c r="A28" s="17"/>
      <c r="B28" s="133" t="s">
        <v>73</v>
      </c>
      <c r="C28" s="135"/>
      <c r="D28" s="61"/>
      <c r="E28" s="63"/>
      <c r="F28" s="62"/>
      <c r="G28" s="63"/>
      <c r="H28" s="63"/>
      <c r="I28" s="63"/>
      <c r="J28" s="255"/>
      <c r="K28" s="256"/>
      <c r="L28" s="109" t="s">
        <v>14</v>
      </c>
      <c r="M28" s="96"/>
      <c r="N28" s="6"/>
      <c r="O28" s="170" t="s">
        <v>15</v>
      </c>
      <c r="P28" s="26">
        <v>5</v>
      </c>
      <c r="Q28" s="103">
        <f>AVERAGE(M43:M46)</f>
        <v>0</v>
      </c>
      <c r="R28" s="42"/>
      <c r="S28" s="43"/>
    </row>
    <row r="29" spans="1:19" x14ac:dyDescent="0.25">
      <c r="A29" s="17"/>
      <c r="B29" s="133" t="s">
        <v>74</v>
      </c>
      <c r="C29" s="135"/>
      <c r="D29" s="61"/>
      <c r="E29" s="63"/>
      <c r="F29" s="62"/>
      <c r="G29" s="63"/>
      <c r="H29" s="63"/>
      <c r="I29" s="63"/>
      <c r="J29" s="255"/>
      <c r="K29" s="256"/>
      <c r="L29" s="109" t="s">
        <v>16</v>
      </c>
      <c r="M29" s="96">
        <v>0</v>
      </c>
      <c r="N29" s="6"/>
      <c r="O29" s="171"/>
      <c r="P29" s="26"/>
      <c r="Q29" s="94"/>
      <c r="R29" s="41"/>
      <c r="S29" s="44"/>
    </row>
    <row r="30" spans="1:19" x14ac:dyDescent="0.25">
      <c r="A30" s="24"/>
      <c r="B30" s="220" t="s">
        <v>75</v>
      </c>
      <c r="C30" s="221"/>
      <c r="D30" s="64"/>
      <c r="E30" s="66"/>
      <c r="F30" s="65"/>
      <c r="G30" s="66"/>
      <c r="H30" s="66"/>
      <c r="I30" s="65"/>
      <c r="J30" s="255"/>
      <c r="K30" s="256"/>
      <c r="L30" s="110" t="s">
        <v>17</v>
      </c>
      <c r="M30" s="97"/>
      <c r="N30" s="6"/>
      <c r="O30" s="171"/>
      <c r="P30" s="26"/>
      <c r="Q30" s="94"/>
      <c r="R30" s="41"/>
      <c r="S30" s="44"/>
    </row>
    <row r="31" spans="1:19" x14ac:dyDescent="0.25">
      <c r="A31" s="23" t="s">
        <v>18</v>
      </c>
      <c r="B31" s="130"/>
      <c r="C31" s="132"/>
      <c r="D31" s="181" t="s">
        <v>72</v>
      </c>
      <c r="E31" s="200"/>
      <c r="F31" s="182"/>
      <c r="G31" s="130"/>
      <c r="H31" s="131"/>
      <c r="I31" s="132"/>
      <c r="J31" s="255" t="s">
        <v>121</v>
      </c>
      <c r="K31" s="256"/>
      <c r="L31" s="111" t="s">
        <v>11</v>
      </c>
      <c r="M31" s="95"/>
      <c r="N31" s="6"/>
      <c r="O31" s="171"/>
      <c r="P31" s="26"/>
      <c r="Q31" s="94"/>
      <c r="R31" s="41"/>
      <c r="S31" s="44"/>
    </row>
    <row r="32" spans="1:19" x14ac:dyDescent="0.25">
      <c r="A32" s="17"/>
      <c r="B32" s="61"/>
      <c r="C32" s="62"/>
      <c r="D32" s="133" t="s">
        <v>134</v>
      </c>
      <c r="E32" s="134"/>
      <c r="F32" s="135"/>
      <c r="G32" s="63"/>
      <c r="H32" s="63"/>
      <c r="I32" s="63"/>
      <c r="J32" s="255"/>
      <c r="K32" s="256"/>
      <c r="L32" s="109" t="s">
        <v>14</v>
      </c>
      <c r="M32" s="96"/>
      <c r="N32" s="6"/>
      <c r="O32" s="172"/>
      <c r="P32" s="26"/>
      <c r="Q32" s="94"/>
      <c r="R32" s="41"/>
      <c r="S32" s="44"/>
    </row>
    <row r="33" spans="1:19" x14ac:dyDescent="0.25">
      <c r="A33" s="17"/>
      <c r="B33" s="61"/>
      <c r="C33" s="62"/>
      <c r="D33" s="133" t="s">
        <v>135</v>
      </c>
      <c r="E33" s="134"/>
      <c r="F33" s="135"/>
      <c r="G33" s="63"/>
      <c r="H33" s="63"/>
      <c r="I33" s="63"/>
      <c r="J33" s="255"/>
      <c r="K33" s="256"/>
      <c r="L33" s="109" t="s">
        <v>16</v>
      </c>
      <c r="M33" s="96"/>
      <c r="N33" s="6"/>
      <c r="O33" s="175" t="s">
        <v>20</v>
      </c>
      <c r="P33" s="176"/>
      <c r="Q33" s="102">
        <f>Q28</f>
        <v>0</v>
      </c>
      <c r="R33" s="59" t="s">
        <v>34</v>
      </c>
      <c r="S33" s="102">
        <f>Q33*0.7</f>
        <v>0</v>
      </c>
    </row>
    <row r="34" spans="1:19" x14ac:dyDescent="0.25">
      <c r="A34" s="24"/>
      <c r="B34" s="64"/>
      <c r="C34" s="65"/>
      <c r="D34" s="260" t="s">
        <v>136</v>
      </c>
      <c r="E34" s="261"/>
      <c r="F34" s="262"/>
      <c r="G34" s="66"/>
      <c r="H34" s="66"/>
      <c r="I34" s="66"/>
      <c r="J34" s="255"/>
      <c r="K34" s="256"/>
      <c r="L34" s="110" t="s">
        <v>17</v>
      </c>
      <c r="M34" s="97">
        <v>0</v>
      </c>
      <c r="N34" s="6"/>
      <c r="O34" s="45"/>
      <c r="P34" s="46"/>
      <c r="Q34" s="47"/>
      <c r="R34" s="47"/>
      <c r="S34" s="48"/>
    </row>
    <row r="35" spans="1:19" x14ac:dyDescent="0.25">
      <c r="A35" s="23" t="s">
        <v>19</v>
      </c>
      <c r="B35" s="67"/>
      <c r="C35" s="68"/>
      <c r="D35" s="181" t="s">
        <v>69</v>
      </c>
      <c r="E35" s="200"/>
      <c r="F35" s="182"/>
      <c r="G35" s="181"/>
      <c r="H35" s="200"/>
      <c r="I35" s="182"/>
      <c r="J35" s="249" t="s">
        <v>121</v>
      </c>
      <c r="K35" s="250"/>
      <c r="L35" s="111" t="s">
        <v>11</v>
      </c>
      <c r="M35" s="95"/>
      <c r="N35" s="6"/>
      <c r="O35" s="138" t="s">
        <v>23</v>
      </c>
      <c r="P35" s="139"/>
      <c r="Q35" s="139"/>
      <c r="R35" s="140"/>
      <c r="S35" s="91">
        <f>SUM(S23:S23,S32)</f>
        <v>0</v>
      </c>
    </row>
    <row r="36" spans="1:19" x14ac:dyDescent="0.25">
      <c r="A36" s="17"/>
      <c r="B36" s="61"/>
      <c r="C36" s="62"/>
      <c r="D36" s="133" t="s">
        <v>70</v>
      </c>
      <c r="E36" s="134"/>
      <c r="F36" s="135"/>
      <c r="G36" s="133"/>
      <c r="H36" s="134"/>
      <c r="I36" s="135"/>
      <c r="J36" s="251"/>
      <c r="K36" s="252"/>
      <c r="L36" s="109" t="s">
        <v>14</v>
      </c>
      <c r="M36" s="96"/>
      <c r="N36" s="6"/>
      <c r="O36" s="141" t="s">
        <v>24</v>
      </c>
      <c r="P36" s="142"/>
      <c r="Q36" s="115"/>
      <c r="R36" s="115"/>
      <c r="S36" s="116"/>
    </row>
    <row r="37" spans="1:19" x14ac:dyDescent="0.25">
      <c r="A37" s="17"/>
      <c r="B37" s="61"/>
      <c r="C37" s="62"/>
      <c r="D37" s="133"/>
      <c r="E37" s="134"/>
      <c r="F37" s="135"/>
      <c r="G37" s="63"/>
      <c r="H37" s="63"/>
      <c r="I37" s="63"/>
      <c r="J37" s="251"/>
      <c r="K37" s="252"/>
      <c r="L37" s="109" t="s">
        <v>16</v>
      </c>
      <c r="M37" s="96"/>
      <c r="N37" s="6"/>
      <c r="O37" s="136"/>
      <c r="P37" s="137"/>
      <c r="Q37" s="137"/>
      <c r="R37" s="137"/>
      <c r="S37" s="117"/>
    </row>
    <row r="38" spans="1:19" x14ac:dyDescent="0.25">
      <c r="A38" s="24"/>
      <c r="B38" s="64"/>
      <c r="C38" s="65"/>
      <c r="D38" s="112"/>
      <c r="E38" s="66"/>
      <c r="F38" s="65"/>
      <c r="G38" s="66"/>
      <c r="H38" s="66"/>
      <c r="I38" s="66"/>
      <c r="J38" s="253"/>
      <c r="K38" s="254"/>
      <c r="L38" s="110" t="s">
        <v>17</v>
      </c>
      <c r="M38" s="97">
        <v>0</v>
      </c>
      <c r="N38" s="6"/>
      <c r="O38" s="118"/>
      <c r="P38" s="113"/>
      <c r="Q38" s="52"/>
      <c r="R38" s="52"/>
      <c r="S38" s="114"/>
    </row>
    <row r="39" spans="1:19" x14ac:dyDescent="0.25">
      <c r="A39" s="23" t="s">
        <v>22</v>
      </c>
      <c r="B39" s="67"/>
      <c r="C39" s="68"/>
      <c r="D39" s="181" t="s">
        <v>30</v>
      </c>
      <c r="E39" s="200"/>
      <c r="F39" s="182"/>
      <c r="G39" s="130"/>
      <c r="H39" s="131"/>
      <c r="I39" s="132"/>
      <c r="J39" s="249" t="s">
        <v>122</v>
      </c>
      <c r="K39" s="250"/>
      <c r="L39" s="111" t="s">
        <v>11</v>
      </c>
      <c r="M39" s="95"/>
      <c r="N39" s="6"/>
      <c r="O39" s="136"/>
      <c r="P39" s="137"/>
      <c r="Q39" s="137"/>
      <c r="R39" s="137"/>
      <c r="S39" s="117"/>
    </row>
    <row r="40" spans="1:19" x14ac:dyDescent="0.25">
      <c r="A40" s="17"/>
      <c r="B40" s="61"/>
      <c r="C40" s="62"/>
      <c r="D40" s="133" t="s">
        <v>71</v>
      </c>
      <c r="E40" s="134"/>
      <c r="F40" s="135"/>
      <c r="G40" s="150"/>
      <c r="H40" s="134"/>
      <c r="I40" s="135"/>
      <c r="J40" s="251"/>
      <c r="K40" s="252"/>
      <c r="L40" s="109" t="s">
        <v>14</v>
      </c>
      <c r="M40" s="96"/>
      <c r="N40" s="6"/>
      <c r="O40" s="18"/>
      <c r="P40" s="108"/>
      <c r="Q40" s="6"/>
      <c r="R40" s="6"/>
      <c r="S40" s="9"/>
    </row>
    <row r="41" spans="1:19" x14ac:dyDescent="0.25">
      <c r="A41" s="17"/>
      <c r="B41" s="61"/>
      <c r="C41" s="62"/>
      <c r="D41" s="133" t="s">
        <v>31</v>
      </c>
      <c r="E41" s="134"/>
      <c r="F41" s="135"/>
      <c r="G41" s="63"/>
      <c r="H41" s="63"/>
      <c r="I41" s="63"/>
      <c r="J41" s="251"/>
      <c r="K41" s="252"/>
      <c r="L41" s="109" t="s">
        <v>16</v>
      </c>
      <c r="M41" s="96"/>
      <c r="N41" s="6"/>
      <c r="O41" s="18"/>
      <c r="P41" s="108"/>
      <c r="Q41" s="6"/>
      <c r="R41" s="6"/>
      <c r="S41" s="9"/>
    </row>
    <row r="42" spans="1:19" x14ac:dyDescent="0.25">
      <c r="A42" s="10"/>
      <c r="B42" s="64"/>
      <c r="C42" s="65"/>
      <c r="D42" s="112"/>
      <c r="E42" s="66"/>
      <c r="F42" s="65"/>
      <c r="G42" s="119"/>
      <c r="H42" s="66"/>
      <c r="I42" s="66"/>
      <c r="J42" s="253"/>
      <c r="K42" s="254"/>
      <c r="L42" s="110" t="s">
        <v>17</v>
      </c>
      <c r="M42" s="97">
        <v>0</v>
      </c>
      <c r="N42" s="6"/>
      <c r="O42" s="18"/>
      <c r="P42" s="108"/>
      <c r="Q42" s="6"/>
      <c r="R42" s="6"/>
      <c r="S42" s="9"/>
    </row>
    <row r="43" spans="1:19" x14ac:dyDescent="0.25">
      <c r="A43" s="37" t="s">
        <v>25</v>
      </c>
      <c r="B43" s="63"/>
      <c r="C43" s="63"/>
      <c r="D43" s="130"/>
      <c r="E43" s="131"/>
      <c r="F43" s="132"/>
      <c r="G43" s="181" t="s">
        <v>111</v>
      </c>
      <c r="H43" s="200"/>
      <c r="I43" s="182"/>
      <c r="J43" s="249" t="s">
        <v>122</v>
      </c>
      <c r="K43" s="250"/>
      <c r="L43" s="111" t="s">
        <v>11</v>
      </c>
      <c r="M43" s="95">
        <v>0</v>
      </c>
      <c r="N43" s="6"/>
      <c r="O43" s="18"/>
      <c r="P43" s="108"/>
      <c r="Q43" s="6"/>
      <c r="R43" s="6"/>
      <c r="S43" s="9"/>
    </row>
    <row r="44" spans="1:19" x14ac:dyDescent="0.25">
      <c r="A44" s="38"/>
      <c r="B44" s="63"/>
      <c r="C44" s="63"/>
      <c r="D44" s="61"/>
      <c r="E44" s="63"/>
      <c r="F44" s="62"/>
      <c r="G44" s="63"/>
      <c r="H44" s="63"/>
      <c r="I44" s="62"/>
      <c r="J44" s="251"/>
      <c r="K44" s="252"/>
      <c r="L44" s="109" t="s">
        <v>14</v>
      </c>
      <c r="M44" s="98">
        <v>0</v>
      </c>
      <c r="N44" s="31"/>
      <c r="O44" s="108"/>
      <c r="P44" s="108"/>
      <c r="Q44" s="6"/>
      <c r="R44" s="6"/>
      <c r="S44" s="9"/>
    </row>
    <row r="45" spans="1:19" x14ac:dyDescent="0.25">
      <c r="A45" s="38"/>
      <c r="B45" s="63"/>
      <c r="C45" s="63"/>
      <c r="D45" s="61"/>
      <c r="E45" s="63"/>
      <c r="F45" s="62"/>
      <c r="G45" s="63"/>
      <c r="H45" s="63"/>
      <c r="I45" s="62"/>
      <c r="J45" s="251"/>
      <c r="K45" s="252"/>
      <c r="L45" s="109" t="s">
        <v>16</v>
      </c>
      <c r="M45" s="98">
        <v>0</v>
      </c>
      <c r="N45" s="31"/>
      <c r="O45" s="108"/>
      <c r="P45" s="108"/>
      <c r="Q45" s="6"/>
      <c r="R45" s="6"/>
      <c r="S45" s="9"/>
    </row>
    <row r="46" spans="1:19" x14ac:dyDescent="0.25">
      <c r="A46" s="38"/>
      <c r="B46" s="63"/>
      <c r="C46" s="63"/>
      <c r="D46" s="61"/>
      <c r="E46" s="63"/>
      <c r="F46" s="62"/>
      <c r="G46" s="120"/>
      <c r="H46" s="63"/>
      <c r="I46" s="62"/>
      <c r="J46" s="253"/>
      <c r="K46" s="254"/>
      <c r="L46" s="110" t="s">
        <v>17</v>
      </c>
      <c r="M46" s="98">
        <v>0</v>
      </c>
      <c r="N46" s="31"/>
      <c r="O46" s="108"/>
      <c r="P46" s="108"/>
      <c r="Q46" s="6"/>
      <c r="R46" s="6"/>
      <c r="S46" s="9"/>
    </row>
    <row r="47" spans="1:19" x14ac:dyDescent="0.25">
      <c r="A47" s="49" t="s">
        <v>28</v>
      </c>
      <c r="B47" s="25"/>
      <c r="C47" s="33"/>
      <c r="D47" s="25"/>
      <c r="E47" s="33"/>
      <c r="F47" s="19"/>
      <c r="G47" s="33"/>
      <c r="H47" s="33"/>
      <c r="I47" s="19"/>
      <c r="J47" s="33"/>
      <c r="K47" s="19"/>
      <c r="L47" s="34"/>
      <c r="M47" s="35"/>
      <c r="N47" s="32"/>
      <c r="O47" s="28"/>
      <c r="P47" s="28"/>
      <c r="Q47" s="11"/>
      <c r="R47" s="11"/>
      <c r="S47" s="12"/>
    </row>
    <row r="48" spans="1:19" x14ac:dyDescent="0.25">
      <c r="A48" s="50"/>
      <c r="B48" s="6"/>
      <c r="C48" s="6"/>
      <c r="D48" s="6"/>
      <c r="E48" s="6"/>
      <c r="F48" s="6"/>
      <c r="G48" s="6"/>
      <c r="H48" s="6"/>
      <c r="I48" s="6"/>
      <c r="J48" s="6"/>
      <c r="K48" s="6"/>
      <c r="L48" s="51"/>
      <c r="M48" s="52"/>
      <c r="N48" s="6"/>
      <c r="O48" s="108"/>
      <c r="P48" s="108"/>
      <c r="Q48" s="6"/>
      <c r="R48" s="6"/>
      <c r="S48" s="6"/>
    </row>
    <row r="49" spans="1:19" x14ac:dyDescent="0.25">
      <c r="A49" s="50"/>
      <c r="B49" s="6"/>
      <c r="C49" s="6"/>
      <c r="D49" s="6"/>
      <c r="E49" s="6"/>
      <c r="F49" s="6"/>
      <c r="G49" s="6"/>
      <c r="H49" s="6"/>
      <c r="I49" s="6"/>
      <c r="J49" s="6"/>
      <c r="K49" s="6"/>
      <c r="L49" s="51"/>
      <c r="M49" s="52"/>
      <c r="N49" s="6"/>
      <c r="O49" s="108"/>
      <c r="P49" s="108"/>
      <c r="Q49" s="6"/>
      <c r="R49" s="6"/>
      <c r="S49" s="6"/>
    </row>
    <row r="50" spans="1:19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8"/>
      <c r="M50" s="6"/>
      <c r="N50" s="6"/>
      <c r="O50" s="108"/>
      <c r="P50" s="108"/>
      <c r="Q50" s="6"/>
      <c r="R50" s="6"/>
    </row>
    <row r="51" spans="1:19" x14ac:dyDescent="0.25">
      <c r="A51" s="163" t="s">
        <v>56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5"/>
    </row>
    <row r="52" spans="1:19" x14ac:dyDescent="0.25">
      <c r="A52" s="202" t="s">
        <v>0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O52" s="166" t="s">
        <v>1</v>
      </c>
      <c r="P52" s="167"/>
      <c r="Q52" s="167"/>
      <c r="R52" s="167"/>
      <c r="S52" s="168"/>
    </row>
    <row r="53" spans="1:19" x14ac:dyDescent="0.25">
      <c r="A53" s="5" t="s">
        <v>2</v>
      </c>
      <c r="B53" s="169" t="s">
        <v>3</v>
      </c>
      <c r="C53" s="169"/>
      <c r="D53" s="169" t="s">
        <v>4</v>
      </c>
      <c r="E53" s="169"/>
      <c r="F53" s="169"/>
      <c r="G53" s="169" t="s">
        <v>5</v>
      </c>
      <c r="H53" s="169"/>
      <c r="I53" s="169"/>
      <c r="J53" s="169" t="s">
        <v>6</v>
      </c>
      <c r="K53" s="169"/>
      <c r="L53" s="169" t="s">
        <v>7</v>
      </c>
      <c r="M53" s="169"/>
      <c r="N53" s="6"/>
      <c r="O53" s="195" t="s">
        <v>3</v>
      </c>
      <c r="P53" s="195"/>
      <c r="Q53" s="72">
        <v>0</v>
      </c>
      <c r="R53" s="53" t="s">
        <v>32</v>
      </c>
      <c r="S53" s="94">
        <f>Q53*0.05</f>
        <v>0</v>
      </c>
    </row>
    <row r="54" spans="1:19" x14ac:dyDescent="0.25">
      <c r="A54" s="23" t="s">
        <v>9</v>
      </c>
      <c r="B54" s="181" t="s">
        <v>59</v>
      </c>
      <c r="C54" s="182"/>
      <c r="D54" s="203"/>
      <c r="E54" s="204"/>
      <c r="F54" s="205"/>
      <c r="G54" s="69"/>
      <c r="H54" s="69"/>
      <c r="I54" s="69"/>
      <c r="J54" s="249" t="s">
        <v>123</v>
      </c>
      <c r="K54" s="250"/>
      <c r="L54" s="20" t="s">
        <v>11</v>
      </c>
      <c r="M54" s="95"/>
      <c r="N54" s="6"/>
      <c r="O54" s="175" t="s">
        <v>12</v>
      </c>
      <c r="P54" s="176"/>
      <c r="Q54" s="103">
        <f>AVERAGE(M61,M65,M69,M73,M77)</f>
        <v>0</v>
      </c>
      <c r="R54" s="107" t="s">
        <v>21</v>
      </c>
      <c r="S54" s="94">
        <f>Q54*0.65</f>
        <v>0</v>
      </c>
    </row>
    <row r="55" spans="1:19" x14ac:dyDescent="0.25">
      <c r="A55" s="17"/>
      <c r="B55" s="133" t="s">
        <v>82</v>
      </c>
      <c r="C55" s="135"/>
      <c r="D55" s="61"/>
      <c r="E55" s="63"/>
      <c r="F55" s="62"/>
      <c r="G55" s="63"/>
      <c r="H55" s="63"/>
      <c r="I55" s="63"/>
      <c r="J55" s="251"/>
      <c r="K55" s="252"/>
      <c r="L55" s="109" t="s">
        <v>14</v>
      </c>
      <c r="M55" s="96"/>
      <c r="N55" s="6"/>
      <c r="O55" s="170" t="s">
        <v>15</v>
      </c>
      <c r="P55" s="26">
        <v>7</v>
      </c>
      <c r="Q55" s="106">
        <f>AVERAGE(M78:M81)</f>
        <v>0</v>
      </c>
      <c r="R55" s="189"/>
      <c r="S55" s="190"/>
    </row>
    <row r="56" spans="1:19" x14ac:dyDescent="0.25">
      <c r="A56" s="17"/>
      <c r="B56" s="133" t="s">
        <v>83</v>
      </c>
      <c r="C56" s="135"/>
      <c r="D56" s="61"/>
      <c r="E56" s="63"/>
      <c r="F56" s="62"/>
      <c r="G56" s="63"/>
      <c r="H56" s="63"/>
      <c r="I56" s="63"/>
      <c r="J56" s="251"/>
      <c r="K56" s="252"/>
      <c r="L56" s="109" t="s">
        <v>16</v>
      </c>
      <c r="M56" s="96">
        <v>0</v>
      </c>
      <c r="N56" s="6"/>
      <c r="O56" s="171"/>
      <c r="P56" s="26"/>
      <c r="Q56" s="94"/>
      <c r="R56" s="191"/>
      <c r="S56" s="192"/>
    </row>
    <row r="57" spans="1:19" x14ac:dyDescent="0.25">
      <c r="A57" s="24"/>
      <c r="B57" s="220" t="s">
        <v>84</v>
      </c>
      <c r="C57" s="221"/>
      <c r="D57" s="64"/>
      <c r="E57" s="66"/>
      <c r="F57" s="65"/>
      <c r="G57" s="66"/>
      <c r="H57" s="66"/>
      <c r="I57" s="66"/>
      <c r="J57" s="253"/>
      <c r="K57" s="254"/>
      <c r="L57" s="110" t="s">
        <v>17</v>
      </c>
      <c r="M57" s="97"/>
      <c r="N57" s="6"/>
      <c r="O57" s="171"/>
      <c r="P57" s="26"/>
      <c r="Q57" s="94"/>
      <c r="R57" s="191"/>
      <c r="S57" s="192"/>
    </row>
    <row r="58" spans="1:19" x14ac:dyDescent="0.25">
      <c r="A58" s="23" t="s">
        <v>18</v>
      </c>
      <c r="B58" s="67"/>
      <c r="C58" s="68"/>
      <c r="D58" s="181" t="s">
        <v>77</v>
      </c>
      <c r="E58" s="200"/>
      <c r="F58" s="182"/>
      <c r="G58" s="69"/>
      <c r="H58" s="69"/>
      <c r="I58" s="69"/>
      <c r="J58" s="249" t="s">
        <v>123</v>
      </c>
      <c r="K58" s="250"/>
      <c r="L58" s="111" t="s">
        <v>11</v>
      </c>
      <c r="M58" s="95"/>
      <c r="N58" s="6"/>
      <c r="O58" s="171"/>
      <c r="P58" s="26"/>
      <c r="Q58" s="94"/>
      <c r="R58" s="191"/>
      <c r="S58" s="192"/>
    </row>
    <row r="59" spans="1:19" x14ac:dyDescent="0.25">
      <c r="A59" s="17"/>
      <c r="B59" s="61"/>
      <c r="C59" s="62"/>
      <c r="D59" s="133" t="s">
        <v>76</v>
      </c>
      <c r="E59" s="134"/>
      <c r="F59" s="135"/>
      <c r="G59" s="63"/>
      <c r="H59" s="63"/>
      <c r="I59" s="63"/>
      <c r="J59" s="251"/>
      <c r="K59" s="252"/>
      <c r="L59" s="109" t="s">
        <v>14</v>
      </c>
      <c r="M59" s="96"/>
      <c r="N59" s="6"/>
      <c r="O59" s="172"/>
      <c r="P59" s="26"/>
      <c r="Q59" s="102"/>
      <c r="R59" s="193"/>
      <c r="S59" s="194"/>
    </row>
    <row r="60" spans="1:19" x14ac:dyDescent="0.25">
      <c r="A60" s="17"/>
      <c r="B60" s="61"/>
      <c r="C60" s="62"/>
      <c r="D60" s="133"/>
      <c r="E60" s="134"/>
      <c r="F60" s="135"/>
      <c r="G60" s="63"/>
      <c r="H60" s="63"/>
      <c r="I60" s="63"/>
      <c r="J60" s="251"/>
      <c r="K60" s="252"/>
      <c r="L60" s="109" t="s">
        <v>16</v>
      </c>
      <c r="M60" s="96"/>
      <c r="N60" s="6"/>
      <c r="O60" s="178" t="s">
        <v>20</v>
      </c>
      <c r="P60" s="178"/>
      <c r="Q60" s="102">
        <f>Q55</f>
        <v>0</v>
      </c>
      <c r="R60" s="26" t="s">
        <v>34</v>
      </c>
      <c r="S60" s="224">
        <f>Q60*0.3</f>
        <v>0</v>
      </c>
    </row>
    <row r="61" spans="1:19" x14ac:dyDescent="0.25">
      <c r="A61" s="24"/>
      <c r="B61" s="64"/>
      <c r="C61" s="65"/>
      <c r="D61" s="64"/>
      <c r="E61" s="66"/>
      <c r="F61" s="65"/>
      <c r="G61" s="66"/>
      <c r="H61" s="66"/>
      <c r="I61" s="66"/>
      <c r="J61" s="253"/>
      <c r="K61" s="254"/>
      <c r="L61" s="110" t="s">
        <v>17</v>
      </c>
      <c r="M61" s="97">
        <v>0</v>
      </c>
      <c r="N61" s="6"/>
      <c r="O61" s="210"/>
      <c r="P61" s="210"/>
      <c r="Q61" s="210"/>
      <c r="R61" s="210"/>
      <c r="S61" s="210"/>
    </row>
    <row r="62" spans="1:19" x14ac:dyDescent="0.25">
      <c r="A62" s="23" t="s">
        <v>19</v>
      </c>
      <c r="B62" s="67"/>
      <c r="C62" s="68"/>
      <c r="D62" s="181" t="s">
        <v>78</v>
      </c>
      <c r="E62" s="200"/>
      <c r="F62" s="182"/>
      <c r="G62" s="70"/>
      <c r="H62" s="70"/>
      <c r="I62" s="70"/>
      <c r="J62" s="249" t="s">
        <v>124</v>
      </c>
      <c r="K62" s="250"/>
      <c r="L62" s="111" t="s">
        <v>11</v>
      </c>
      <c r="M62" s="95"/>
      <c r="N62" s="6"/>
      <c r="O62" s="199" t="s">
        <v>23</v>
      </c>
      <c r="P62" s="199"/>
      <c r="Q62" s="199"/>
      <c r="R62" s="199"/>
      <c r="S62" s="91">
        <f>S53+S54+S60</f>
        <v>0</v>
      </c>
    </row>
    <row r="63" spans="1:19" x14ac:dyDescent="0.25">
      <c r="A63" s="17"/>
      <c r="B63" s="61"/>
      <c r="C63" s="62"/>
      <c r="D63" s="133" t="s">
        <v>76</v>
      </c>
      <c r="E63" s="134"/>
      <c r="F63" s="135"/>
      <c r="G63" s="63"/>
      <c r="H63" s="63"/>
      <c r="I63" s="63"/>
      <c r="J63" s="251"/>
      <c r="K63" s="252"/>
      <c r="L63" s="109" t="s">
        <v>14</v>
      </c>
      <c r="M63" s="96"/>
      <c r="N63" s="6"/>
      <c r="O63" s="18" t="s">
        <v>24</v>
      </c>
      <c r="P63" s="108"/>
      <c r="Q63" s="6"/>
      <c r="R63" s="6"/>
      <c r="S63" s="9"/>
    </row>
    <row r="64" spans="1:19" x14ac:dyDescent="0.25">
      <c r="A64" s="17"/>
      <c r="B64" s="61"/>
      <c r="C64" s="62"/>
      <c r="D64" s="133"/>
      <c r="E64" s="134"/>
      <c r="F64" s="135"/>
      <c r="G64" s="63"/>
      <c r="H64" s="63"/>
      <c r="I64" s="63"/>
      <c r="J64" s="251"/>
      <c r="K64" s="252"/>
      <c r="L64" s="109" t="s">
        <v>16</v>
      </c>
      <c r="M64" s="96"/>
      <c r="N64" s="6"/>
      <c r="O64" s="18"/>
      <c r="P64" s="108"/>
      <c r="Q64" s="6"/>
      <c r="R64" s="6"/>
      <c r="S64" s="9"/>
    </row>
    <row r="65" spans="1:19" x14ac:dyDescent="0.25">
      <c r="A65" s="24"/>
      <c r="B65" s="64"/>
      <c r="C65" s="65"/>
      <c r="D65" s="64"/>
      <c r="E65" s="66"/>
      <c r="F65" s="65"/>
      <c r="G65" s="66"/>
      <c r="H65" s="66"/>
      <c r="I65" s="66"/>
      <c r="J65" s="253"/>
      <c r="K65" s="254"/>
      <c r="L65" s="110" t="s">
        <v>17</v>
      </c>
      <c r="M65" s="97">
        <v>0</v>
      </c>
      <c r="N65" s="6"/>
      <c r="O65" s="18"/>
      <c r="P65" s="108"/>
      <c r="Q65" s="6"/>
      <c r="R65" s="6"/>
      <c r="S65" s="9"/>
    </row>
    <row r="66" spans="1:19" x14ac:dyDescent="0.25">
      <c r="A66" s="23" t="s">
        <v>22</v>
      </c>
      <c r="B66" s="67"/>
      <c r="C66" s="68"/>
      <c r="D66" s="145" t="s">
        <v>79</v>
      </c>
      <c r="E66" s="222"/>
      <c r="F66" s="146"/>
      <c r="G66" s="131"/>
      <c r="H66" s="131"/>
      <c r="I66" s="131"/>
      <c r="J66" s="249" t="s">
        <v>125</v>
      </c>
      <c r="K66" s="250"/>
      <c r="L66" s="111" t="s">
        <v>11</v>
      </c>
      <c r="M66" s="95"/>
      <c r="N66" s="6"/>
      <c r="O66" s="18"/>
      <c r="P66" s="108"/>
      <c r="Q66" s="6"/>
      <c r="R66" s="6"/>
      <c r="S66" s="9"/>
    </row>
    <row r="67" spans="1:19" x14ac:dyDescent="0.25">
      <c r="A67" s="17"/>
      <c r="B67" s="61"/>
      <c r="C67" s="62"/>
      <c r="D67" s="147" t="s">
        <v>80</v>
      </c>
      <c r="E67" s="148"/>
      <c r="F67" s="149"/>
      <c r="G67" s="63"/>
      <c r="H67" s="63"/>
      <c r="I67" s="63"/>
      <c r="J67" s="251"/>
      <c r="K67" s="252"/>
      <c r="L67" s="109" t="s">
        <v>14</v>
      </c>
      <c r="M67" s="96"/>
      <c r="N67" s="6"/>
      <c r="O67" s="18"/>
      <c r="P67" s="108"/>
      <c r="Q67" s="6"/>
      <c r="R67" s="6"/>
      <c r="S67" s="9"/>
    </row>
    <row r="68" spans="1:19" x14ac:dyDescent="0.25">
      <c r="A68" s="17"/>
      <c r="B68" s="61"/>
      <c r="C68" s="62"/>
      <c r="D68" s="61"/>
      <c r="E68" s="63"/>
      <c r="F68" s="62"/>
      <c r="G68" s="63"/>
      <c r="H68" s="63"/>
      <c r="I68" s="63"/>
      <c r="J68" s="251"/>
      <c r="K68" s="252"/>
      <c r="L68" s="109" t="s">
        <v>16</v>
      </c>
      <c r="M68" s="96"/>
      <c r="N68" s="6"/>
      <c r="O68" s="18"/>
      <c r="P68" s="108"/>
      <c r="Q68" s="6"/>
      <c r="R68" s="6"/>
      <c r="S68" s="9"/>
    </row>
    <row r="69" spans="1:19" x14ac:dyDescent="0.25">
      <c r="A69" s="10"/>
      <c r="B69" s="64"/>
      <c r="C69" s="65"/>
      <c r="D69" s="64"/>
      <c r="E69" s="66"/>
      <c r="F69" s="65"/>
      <c r="G69" s="66"/>
      <c r="H69" s="66"/>
      <c r="I69" s="66"/>
      <c r="J69" s="253"/>
      <c r="K69" s="254"/>
      <c r="L69" s="110" t="s">
        <v>17</v>
      </c>
      <c r="M69" s="97">
        <v>0</v>
      </c>
      <c r="N69" s="6"/>
      <c r="O69" s="18"/>
      <c r="P69" s="108"/>
      <c r="Q69" s="6"/>
      <c r="R69" s="6"/>
      <c r="S69" s="9"/>
    </row>
    <row r="70" spans="1:19" x14ac:dyDescent="0.25">
      <c r="A70" s="37" t="s">
        <v>25</v>
      </c>
      <c r="B70" s="63"/>
      <c r="C70" s="63"/>
      <c r="D70" s="181" t="s">
        <v>81</v>
      </c>
      <c r="E70" s="200"/>
      <c r="F70" s="182"/>
      <c r="G70" s="179"/>
      <c r="H70" s="201"/>
      <c r="I70" s="180"/>
      <c r="J70" s="249" t="s">
        <v>125</v>
      </c>
      <c r="K70" s="250"/>
      <c r="L70" s="20" t="s">
        <v>11</v>
      </c>
      <c r="M70" s="95"/>
      <c r="N70" s="6"/>
      <c r="O70" s="18"/>
      <c r="P70" s="108"/>
      <c r="Q70" s="6"/>
      <c r="R70" s="6"/>
      <c r="S70" s="9"/>
    </row>
    <row r="71" spans="1:19" x14ac:dyDescent="0.25">
      <c r="A71" s="38"/>
      <c r="B71" s="63"/>
      <c r="C71" s="63"/>
      <c r="D71" s="133" t="s">
        <v>80</v>
      </c>
      <c r="E71" s="134"/>
      <c r="F71" s="135"/>
      <c r="G71" s="63"/>
      <c r="H71" s="63"/>
      <c r="I71" s="62"/>
      <c r="J71" s="251"/>
      <c r="K71" s="252"/>
      <c r="L71" s="21" t="s">
        <v>14</v>
      </c>
      <c r="M71" s="98"/>
      <c r="N71" s="31"/>
      <c r="O71" s="108"/>
      <c r="P71" s="108"/>
      <c r="Q71" s="6"/>
      <c r="R71" s="6"/>
      <c r="S71" s="9"/>
    </row>
    <row r="72" spans="1:19" x14ac:dyDescent="0.25">
      <c r="A72" s="38"/>
      <c r="B72" s="63"/>
      <c r="C72" s="63"/>
      <c r="D72" s="61"/>
      <c r="E72" s="63"/>
      <c r="F72" s="62"/>
      <c r="G72" s="63"/>
      <c r="H72" s="63"/>
      <c r="I72" s="62"/>
      <c r="J72" s="251"/>
      <c r="K72" s="252"/>
      <c r="L72" s="21" t="s">
        <v>16</v>
      </c>
      <c r="M72" s="98"/>
      <c r="N72" s="31"/>
      <c r="O72" s="108"/>
      <c r="P72" s="108"/>
      <c r="Q72" s="6"/>
      <c r="R72" s="6"/>
      <c r="S72" s="9"/>
    </row>
    <row r="73" spans="1:19" x14ac:dyDescent="0.25">
      <c r="A73" s="38"/>
      <c r="B73" s="63"/>
      <c r="C73" s="63"/>
      <c r="D73" s="61"/>
      <c r="E73" s="63"/>
      <c r="F73" s="62"/>
      <c r="G73" s="63"/>
      <c r="H73" s="63"/>
      <c r="I73" s="62"/>
      <c r="J73" s="253"/>
      <c r="K73" s="254"/>
      <c r="L73" s="22" t="s">
        <v>17</v>
      </c>
      <c r="M73" s="98">
        <v>0</v>
      </c>
      <c r="N73" s="31"/>
      <c r="O73" s="108"/>
      <c r="P73" s="108"/>
      <c r="Q73" s="6"/>
      <c r="R73" s="6"/>
      <c r="S73" s="9"/>
    </row>
    <row r="74" spans="1:19" x14ac:dyDescent="0.25">
      <c r="A74" s="37" t="s">
        <v>26</v>
      </c>
      <c r="B74" s="69"/>
      <c r="C74" s="69"/>
      <c r="D74" s="181" t="s">
        <v>85</v>
      </c>
      <c r="E74" s="200"/>
      <c r="F74" s="182"/>
      <c r="G74" s="179"/>
      <c r="H74" s="201"/>
      <c r="I74" s="180"/>
      <c r="J74" s="249" t="s">
        <v>126</v>
      </c>
      <c r="K74" s="250"/>
      <c r="L74" s="20" t="s">
        <v>11</v>
      </c>
      <c r="M74" s="99"/>
      <c r="N74" s="31"/>
      <c r="O74" s="108"/>
      <c r="P74" s="108"/>
      <c r="Q74" s="6"/>
      <c r="R74" s="6"/>
      <c r="S74" s="9"/>
    </row>
    <row r="75" spans="1:19" x14ac:dyDescent="0.25">
      <c r="A75" s="38"/>
      <c r="B75" s="63"/>
      <c r="C75" s="63"/>
      <c r="D75" s="133" t="s">
        <v>86</v>
      </c>
      <c r="E75" s="134"/>
      <c r="F75" s="135"/>
      <c r="G75" s="147"/>
      <c r="H75" s="148"/>
      <c r="I75" s="149"/>
      <c r="J75" s="251"/>
      <c r="K75" s="252"/>
      <c r="L75" s="21" t="s">
        <v>14</v>
      </c>
      <c r="M75" s="100"/>
      <c r="N75" s="31"/>
      <c r="O75" s="108"/>
      <c r="P75" s="108"/>
      <c r="Q75" s="6"/>
      <c r="R75" s="6"/>
      <c r="S75" s="9"/>
    </row>
    <row r="76" spans="1:19" x14ac:dyDescent="0.25">
      <c r="A76" s="38"/>
      <c r="B76" s="63"/>
      <c r="C76" s="63"/>
      <c r="D76" s="133"/>
      <c r="E76" s="134"/>
      <c r="F76" s="135"/>
      <c r="G76" s="63"/>
      <c r="H76" s="63"/>
      <c r="I76" s="62"/>
      <c r="J76" s="251"/>
      <c r="K76" s="252"/>
      <c r="L76" s="21" t="s">
        <v>16</v>
      </c>
      <c r="M76" s="100"/>
      <c r="N76" s="31"/>
      <c r="O76" s="108"/>
      <c r="P76" s="108"/>
      <c r="Q76" s="6"/>
      <c r="R76" s="6"/>
      <c r="S76" s="9"/>
    </row>
    <row r="77" spans="1:19" x14ac:dyDescent="0.25">
      <c r="A77" s="39"/>
      <c r="B77" s="66"/>
      <c r="C77" s="66"/>
      <c r="D77" s="64"/>
      <c r="E77" s="66"/>
      <c r="F77" s="65"/>
      <c r="G77" s="66"/>
      <c r="H77" s="66"/>
      <c r="I77" s="65"/>
      <c r="J77" s="253"/>
      <c r="K77" s="254"/>
      <c r="L77" s="22" t="s">
        <v>17</v>
      </c>
      <c r="M77" s="101">
        <v>0</v>
      </c>
      <c r="N77" s="31"/>
      <c r="O77" s="108"/>
      <c r="P77" s="108"/>
      <c r="Q77" s="6"/>
      <c r="R77" s="6"/>
      <c r="S77" s="9"/>
    </row>
    <row r="78" spans="1:19" x14ac:dyDescent="0.25">
      <c r="A78" s="38" t="s">
        <v>27</v>
      </c>
      <c r="B78" s="63"/>
      <c r="C78" s="63"/>
      <c r="D78" s="61"/>
      <c r="E78" s="63"/>
      <c r="F78" s="62"/>
      <c r="G78" s="181" t="s">
        <v>87</v>
      </c>
      <c r="H78" s="200"/>
      <c r="I78" s="182"/>
      <c r="J78" s="249" t="s">
        <v>126</v>
      </c>
      <c r="K78" s="250"/>
      <c r="L78" s="20" t="s">
        <v>11</v>
      </c>
      <c r="M78" s="98">
        <v>0</v>
      </c>
      <c r="N78" s="31"/>
      <c r="O78" s="108"/>
      <c r="P78" s="108"/>
      <c r="Q78" s="6"/>
      <c r="R78" s="6"/>
      <c r="S78" s="9"/>
    </row>
    <row r="79" spans="1:19" x14ac:dyDescent="0.25">
      <c r="A79" s="38"/>
      <c r="B79" s="63"/>
      <c r="C79" s="63"/>
      <c r="D79" s="61"/>
      <c r="E79" s="63"/>
      <c r="F79" s="62"/>
      <c r="G79" s="133"/>
      <c r="H79" s="134"/>
      <c r="I79" s="135"/>
      <c r="J79" s="251"/>
      <c r="K79" s="252"/>
      <c r="L79" s="21" t="s">
        <v>14</v>
      </c>
      <c r="M79" s="98">
        <v>0</v>
      </c>
      <c r="N79" s="31"/>
      <c r="O79" s="108"/>
      <c r="P79" s="108"/>
      <c r="Q79" s="6"/>
      <c r="R79" s="6"/>
      <c r="S79" s="9"/>
    </row>
    <row r="80" spans="1:19" x14ac:dyDescent="0.25">
      <c r="A80" s="38"/>
      <c r="B80" s="63"/>
      <c r="C80" s="63"/>
      <c r="D80" s="61"/>
      <c r="E80" s="63"/>
      <c r="F80" s="62"/>
      <c r="G80" s="133"/>
      <c r="H80" s="134"/>
      <c r="I80" s="135"/>
      <c r="J80" s="251"/>
      <c r="K80" s="252"/>
      <c r="L80" s="21" t="s">
        <v>16</v>
      </c>
      <c r="M80" s="98">
        <v>0</v>
      </c>
      <c r="N80" s="31"/>
      <c r="O80" s="108"/>
      <c r="P80" s="108"/>
      <c r="Q80" s="6"/>
      <c r="R80" s="6"/>
      <c r="S80" s="9"/>
    </row>
    <row r="81" spans="1:19" x14ac:dyDescent="0.25">
      <c r="A81" s="38"/>
      <c r="B81" s="63"/>
      <c r="C81" s="63"/>
      <c r="D81" s="61"/>
      <c r="E81" s="63"/>
      <c r="F81" s="62"/>
      <c r="G81" s="220"/>
      <c r="H81" s="223"/>
      <c r="I81" s="221"/>
      <c r="J81" s="253"/>
      <c r="K81" s="254"/>
      <c r="L81" s="22" t="s">
        <v>17</v>
      </c>
      <c r="M81" s="98">
        <v>0</v>
      </c>
      <c r="N81" s="31"/>
      <c r="O81" s="108"/>
      <c r="P81" s="108"/>
      <c r="Q81" s="6"/>
      <c r="R81" s="6"/>
      <c r="S81" s="9"/>
    </row>
    <row r="82" spans="1:19" x14ac:dyDescent="0.25">
      <c r="A82" s="49" t="s">
        <v>28</v>
      </c>
      <c r="B82" s="25"/>
      <c r="C82" s="33"/>
      <c r="D82" s="25"/>
      <c r="E82" s="33"/>
      <c r="F82" s="19"/>
      <c r="G82" s="33"/>
      <c r="H82" s="33"/>
      <c r="I82" s="19"/>
      <c r="J82" s="33"/>
      <c r="K82" s="19"/>
      <c r="L82" s="34"/>
      <c r="M82" s="35"/>
      <c r="N82" s="32"/>
      <c r="O82" s="28"/>
      <c r="P82" s="28"/>
      <c r="Q82" s="11"/>
      <c r="R82" s="11"/>
      <c r="S82" s="12"/>
    </row>
    <row r="83" spans="1:19" x14ac:dyDescent="0.25">
      <c r="A83" s="50"/>
      <c r="B83" s="6"/>
      <c r="C83" s="6"/>
      <c r="D83" s="6"/>
      <c r="E83" s="6"/>
      <c r="F83" s="6"/>
      <c r="G83" s="6"/>
      <c r="H83" s="6"/>
      <c r="I83" s="6"/>
      <c r="J83" s="6"/>
      <c r="K83" s="6"/>
      <c r="L83" s="57"/>
      <c r="M83" s="58"/>
      <c r="N83" s="6"/>
      <c r="O83" s="108"/>
      <c r="P83" s="108"/>
      <c r="Q83" s="6"/>
      <c r="R83" s="6"/>
      <c r="S83" s="6"/>
    </row>
    <row r="84" spans="1:19" x14ac:dyDescent="0.25">
      <c r="A84" s="50"/>
      <c r="B84" s="6"/>
      <c r="C84" s="6"/>
      <c r="D84" s="6"/>
      <c r="E84" s="6"/>
      <c r="F84" s="6"/>
      <c r="G84" s="6"/>
      <c r="H84" s="6"/>
      <c r="I84" s="6"/>
      <c r="J84" s="6"/>
      <c r="K84" s="6"/>
      <c r="L84" s="51"/>
      <c r="M84" s="52"/>
      <c r="N84" s="6"/>
      <c r="O84" s="108"/>
      <c r="P84" s="108"/>
      <c r="Q84" s="6"/>
      <c r="R84" s="6"/>
      <c r="S84" s="6"/>
    </row>
    <row r="85" spans="1:19" x14ac:dyDescent="0.25">
      <c r="A85" s="50"/>
      <c r="B85" s="6"/>
      <c r="C85" s="6"/>
      <c r="D85" s="6"/>
      <c r="E85" s="6"/>
      <c r="F85" s="6"/>
      <c r="G85" s="6"/>
      <c r="H85" s="6"/>
      <c r="I85" s="6"/>
      <c r="J85" s="6"/>
      <c r="K85" s="6"/>
      <c r="L85" s="51"/>
      <c r="M85" s="52"/>
      <c r="N85" s="6"/>
      <c r="O85" s="129"/>
      <c r="P85" s="129"/>
      <c r="Q85" s="6"/>
      <c r="R85" s="6"/>
      <c r="S85" s="6"/>
    </row>
    <row r="86" spans="1:19" x14ac:dyDescent="0.25">
      <c r="A86" s="50"/>
      <c r="B86" s="6"/>
      <c r="C86" s="6"/>
      <c r="D86" s="6"/>
      <c r="E86" s="6"/>
      <c r="F86" s="6"/>
      <c r="G86" s="6"/>
      <c r="H86" s="6"/>
      <c r="I86" s="6"/>
      <c r="J86" s="6"/>
      <c r="K86" s="6"/>
      <c r="L86" s="51"/>
      <c r="M86" s="52"/>
      <c r="N86" s="6"/>
      <c r="O86" s="129"/>
      <c r="P86" s="129"/>
      <c r="Q86" s="6"/>
      <c r="R86" s="6"/>
      <c r="S86" s="6"/>
    </row>
    <row r="87" spans="1:19" x14ac:dyDescent="0.25">
      <c r="A87" s="50"/>
      <c r="B87" s="6"/>
      <c r="C87" s="6"/>
      <c r="D87" s="6"/>
      <c r="E87" s="6"/>
      <c r="F87" s="6"/>
      <c r="G87" s="6"/>
      <c r="H87" s="6"/>
      <c r="I87" s="6"/>
      <c r="J87" s="6"/>
      <c r="K87" s="6"/>
      <c r="L87" s="51"/>
      <c r="M87" s="52"/>
      <c r="N87" s="6"/>
      <c r="O87" s="129"/>
      <c r="P87" s="129"/>
      <c r="Q87" s="6"/>
      <c r="R87" s="6"/>
      <c r="S87" s="6"/>
    </row>
    <row r="88" spans="1:19" x14ac:dyDescent="0.25">
      <c r="A88" s="50"/>
      <c r="B88" s="6"/>
      <c r="C88" s="6"/>
      <c r="D88" s="6"/>
      <c r="E88" s="6"/>
      <c r="F88" s="6"/>
      <c r="G88" s="6"/>
      <c r="H88" s="6"/>
      <c r="I88" s="6"/>
      <c r="J88" s="6"/>
      <c r="K88" s="6"/>
      <c r="L88" s="51"/>
      <c r="M88" s="52"/>
      <c r="N88" s="6"/>
      <c r="O88" s="129"/>
      <c r="P88" s="129"/>
      <c r="Q88" s="6"/>
      <c r="R88" s="6"/>
      <c r="S88" s="6"/>
    </row>
    <row r="89" spans="1:19" x14ac:dyDescent="0.25">
      <c r="A89" s="50"/>
      <c r="B89" s="6"/>
      <c r="C89" s="6"/>
      <c r="D89" s="6"/>
      <c r="E89" s="6"/>
      <c r="F89" s="6"/>
      <c r="G89" s="6"/>
      <c r="H89" s="6"/>
      <c r="I89" s="6"/>
      <c r="J89" s="6"/>
      <c r="K89" s="6"/>
      <c r="L89" s="51"/>
      <c r="M89" s="52"/>
      <c r="N89" s="6"/>
      <c r="O89" s="129"/>
      <c r="P89" s="129"/>
      <c r="Q89" s="6"/>
      <c r="R89" s="6"/>
      <c r="S89" s="6"/>
    </row>
    <row r="90" spans="1:19" x14ac:dyDescent="0.25">
      <c r="A90" s="50"/>
      <c r="B90" s="6"/>
      <c r="C90" s="6"/>
      <c r="D90" s="6"/>
      <c r="E90" s="6"/>
      <c r="F90" s="6"/>
      <c r="G90" s="6"/>
      <c r="H90" s="6"/>
      <c r="I90" s="6"/>
      <c r="J90" s="6"/>
      <c r="K90" s="6"/>
      <c r="L90" s="51"/>
      <c r="M90" s="52"/>
      <c r="N90" s="6"/>
      <c r="O90" s="129"/>
      <c r="P90" s="129"/>
      <c r="Q90" s="6"/>
      <c r="R90" s="6"/>
      <c r="S90" s="6"/>
    </row>
    <row r="91" spans="1:19" x14ac:dyDescent="0.25">
      <c r="A91" s="50"/>
      <c r="B91" s="6"/>
      <c r="C91" s="6"/>
      <c r="D91" s="6"/>
      <c r="E91" s="6"/>
      <c r="F91" s="6"/>
      <c r="G91" s="6"/>
      <c r="H91" s="6"/>
      <c r="I91" s="6"/>
      <c r="J91" s="6"/>
      <c r="K91" s="6"/>
      <c r="L91" s="51"/>
      <c r="M91" s="52"/>
      <c r="N91" s="6"/>
      <c r="O91" s="129"/>
      <c r="P91" s="129"/>
      <c r="Q91" s="6"/>
      <c r="R91" s="6"/>
      <c r="S91" s="6"/>
    </row>
    <row r="92" spans="1:19" x14ac:dyDescent="0.25">
      <c r="A92" s="50"/>
      <c r="B92" s="6"/>
      <c r="C92" s="6"/>
      <c r="D92" s="6"/>
      <c r="E92" s="6"/>
      <c r="F92" s="6"/>
      <c r="G92" s="6"/>
      <c r="H92" s="6"/>
      <c r="I92" s="6"/>
      <c r="J92" s="6"/>
      <c r="K92" s="6"/>
      <c r="L92" s="51"/>
      <c r="M92" s="52"/>
      <c r="N92" s="6"/>
      <c r="O92" s="129"/>
      <c r="P92" s="129"/>
      <c r="Q92" s="6"/>
      <c r="R92" s="6"/>
      <c r="S92" s="6"/>
    </row>
    <row r="93" spans="1:19" x14ac:dyDescent="0.25">
      <c r="A93" s="50"/>
      <c r="B93" s="6"/>
      <c r="C93" s="6"/>
      <c r="D93" s="6"/>
      <c r="E93" s="6"/>
      <c r="F93" s="6"/>
      <c r="G93" s="6"/>
      <c r="H93" s="6"/>
      <c r="I93" s="6"/>
      <c r="J93" s="6"/>
      <c r="K93" s="6"/>
      <c r="L93" s="51"/>
      <c r="M93" s="52"/>
      <c r="N93" s="6"/>
      <c r="O93" s="129"/>
      <c r="P93" s="129"/>
      <c r="Q93" s="6"/>
      <c r="R93" s="6"/>
      <c r="S93" s="6"/>
    </row>
    <row r="94" spans="1:19" x14ac:dyDescent="0.25">
      <c r="A94" s="50"/>
      <c r="B94" s="6"/>
      <c r="C94" s="6"/>
      <c r="D94" s="6"/>
      <c r="E94" s="6"/>
      <c r="F94" s="6"/>
      <c r="G94" s="6"/>
      <c r="H94" s="6"/>
      <c r="I94" s="6"/>
      <c r="J94" s="6"/>
      <c r="K94" s="6"/>
      <c r="L94" s="51"/>
      <c r="M94" s="52"/>
      <c r="N94" s="6"/>
      <c r="O94" s="129"/>
      <c r="P94" s="129"/>
      <c r="Q94" s="6"/>
      <c r="R94" s="6"/>
      <c r="S94" s="6"/>
    </row>
    <row r="95" spans="1:19" x14ac:dyDescent="0.25">
      <c r="A95" s="50"/>
      <c r="B95" s="6"/>
      <c r="C95" s="6"/>
      <c r="D95" s="6"/>
      <c r="E95" s="6"/>
      <c r="F95" s="6"/>
      <c r="G95" s="6"/>
      <c r="H95" s="6"/>
      <c r="I95" s="6"/>
      <c r="J95" s="6"/>
      <c r="K95" s="6"/>
      <c r="L95" s="51"/>
      <c r="M95" s="52"/>
      <c r="N95" s="6"/>
      <c r="O95" s="129"/>
      <c r="P95" s="129"/>
      <c r="Q95" s="6"/>
      <c r="R95" s="6"/>
      <c r="S95" s="6"/>
    </row>
    <row r="96" spans="1:19" x14ac:dyDescent="0.25">
      <c r="A96" s="50"/>
      <c r="B96" s="6"/>
      <c r="C96" s="6"/>
      <c r="D96" s="6"/>
      <c r="E96" s="6"/>
      <c r="F96" s="6"/>
      <c r="G96" s="6"/>
      <c r="H96" s="6"/>
      <c r="I96" s="6"/>
      <c r="J96" s="6"/>
      <c r="K96" s="6"/>
      <c r="L96" s="51"/>
      <c r="M96" s="52"/>
      <c r="N96" s="6"/>
      <c r="O96" s="108"/>
      <c r="P96" s="108"/>
      <c r="Q96" s="6"/>
      <c r="R96" s="6"/>
      <c r="S96" s="6"/>
    </row>
    <row r="97" spans="1:19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8"/>
      <c r="M97" s="6"/>
      <c r="N97" s="6"/>
      <c r="O97" s="108"/>
      <c r="P97" s="108"/>
      <c r="Q97" s="6"/>
      <c r="R97" s="6"/>
    </row>
    <row r="98" spans="1:19" x14ac:dyDescent="0.25">
      <c r="A98" s="163" t="s">
        <v>57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5"/>
    </row>
    <row r="99" spans="1:19" x14ac:dyDescent="0.25">
      <c r="A99" s="166" t="s">
        <v>0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8"/>
      <c r="O99" s="166" t="s">
        <v>1</v>
      </c>
      <c r="P99" s="167"/>
      <c r="Q99" s="167"/>
      <c r="R99" s="167"/>
      <c r="S99" s="168"/>
    </row>
    <row r="100" spans="1:19" x14ac:dyDescent="0.25">
      <c r="A100" s="5" t="s">
        <v>2</v>
      </c>
      <c r="B100" s="169" t="s">
        <v>3</v>
      </c>
      <c r="C100" s="169"/>
      <c r="D100" s="169" t="s">
        <v>4</v>
      </c>
      <c r="E100" s="169"/>
      <c r="F100" s="169"/>
      <c r="G100" s="169" t="s">
        <v>5</v>
      </c>
      <c r="H100" s="169"/>
      <c r="I100" s="169"/>
      <c r="J100" s="169" t="s">
        <v>6</v>
      </c>
      <c r="K100" s="169"/>
      <c r="L100" s="169" t="s">
        <v>7</v>
      </c>
      <c r="M100" s="169"/>
      <c r="N100" s="6"/>
      <c r="O100" s="195" t="s">
        <v>3</v>
      </c>
      <c r="P100" s="195"/>
      <c r="Q100" s="72">
        <f>M103</f>
        <v>0</v>
      </c>
      <c r="R100" s="53" t="s">
        <v>29</v>
      </c>
      <c r="S100" s="94">
        <f>Q100*0.1</f>
        <v>0</v>
      </c>
    </row>
    <row r="101" spans="1:19" x14ac:dyDescent="0.25">
      <c r="A101" s="23" t="s">
        <v>9</v>
      </c>
      <c r="B101" s="181" t="s">
        <v>60</v>
      </c>
      <c r="C101" s="206"/>
      <c r="D101" s="158"/>
      <c r="E101" s="159"/>
      <c r="F101" s="160"/>
      <c r="G101" s="14"/>
      <c r="H101" s="14"/>
      <c r="I101" s="14"/>
      <c r="J101" s="229" t="s">
        <v>127</v>
      </c>
      <c r="K101" s="230"/>
      <c r="L101" s="20" t="s">
        <v>11</v>
      </c>
      <c r="M101" s="95"/>
      <c r="N101" s="6"/>
      <c r="O101" s="173" t="s">
        <v>12</v>
      </c>
      <c r="P101" s="174"/>
      <c r="Q101" s="103">
        <f>AVERAGE(M108,M112)</f>
        <v>0</v>
      </c>
      <c r="R101" s="107" t="s">
        <v>90</v>
      </c>
      <c r="S101" s="94">
        <f>Q101*0.5</f>
        <v>0</v>
      </c>
    </row>
    <row r="102" spans="1:19" x14ac:dyDescent="0.25">
      <c r="A102" s="17"/>
      <c r="B102" s="133" t="s">
        <v>95</v>
      </c>
      <c r="C102" s="135"/>
      <c r="D102" s="7"/>
      <c r="E102" s="6"/>
      <c r="F102" s="9"/>
      <c r="G102" s="6"/>
      <c r="H102" s="6"/>
      <c r="I102" s="6"/>
      <c r="J102" s="225"/>
      <c r="K102" s="226"/>
      <c r="L102" s="21" t="s">
        <v>14</v>
      </c>
      <c r="M102" s="96"/>
      <c r="N102" s="6"/>
      <c r="O102" s="170" t="s">
        <v>15</v>
      </c>
      <c r="P102" s="26">
        <v>4</v>
      </c>
      <c r="Q102" s="103">
        <f>AVERAGE(M113:M116)</f>
        <v>0</v>
      </c>
      <c r="R102" s="189"/>
      <c r="S102" s="190"/>
    </row>
    <row r="103" spans="1:19" x14ac:dyDescent="0.25">
      <c r="A103" s="17"/>
      <c r="B103" s="133" t="s">
        <v>96</v>
      </c>
      <c r="C103" s="135"/>
      <c r="D103" s="7"/>
      <c r="E103" s="6"/>
      <c r="F103" s="9"/>
      <c r="G103" s="6"/>
      <c r="H103" s="6"/>
      <c r="I103" s="6"/>
      <c r="J103" s="225"/>
      <c r="K103" s="226"/>
      <c r="L103" s="21" t="s">
        <v>16</v>
      </c>
      <c r="M103" s="96">
        <v>0</v>
      </c>
      <c r="N103" s="6"/>
      <c r="O103" s="171"/>
      <c r="P103" s="26"/>
      <c r="Q103" s="94"/>
      <c r="R103" s="191"/>
      <c r="S103" s="192"/>
    </row>
    <row r="104" spans="1:19" x14ac:dyDescent="0.25">
      <c r="A104" s="24"/>
      <c r="B104" s="220" t="s">
        <v>97</v>
      </c>
      <c r="C104" s="221"/>
      <c r="D104" s="10"/>
      <c r="E104" s="11"/>
      <c r="F104" s="12"/>
      <c r="G104" s="11"/>
      <c r="H104" s="11"/>
      <c r="I104" s="11"/>
      <c r="J104" s="231"/>
      <c r="K104" s="232"/>
      <c r="L104" s="22" t="s">
        <v>17</v>
      </c>
      <c r="M104" s="97"/>
      <c r="N104" s="6"/>
      <c r="O104" s="171"/>
      <c r="P104" s="26"/>
      <c r="Q104" s="94"/>
      <c r="R104" s="191"/>
      <c r="S104" s="192"/>
    </row>
    <row r="105" spans="1:19" x14ac:dyDescent="0.25">
      <c r="A105" s="23" t="s">
        <v>18</v>
      </c>
      <c r="B105" s="13"/>
      <c r="C105" s="16"/>
      <c r="D105" s="181" t="s">
        <v>77</v>
      </c>
      <c r="E105" s="200"/>
      <c r="F105" s="182"/>
      <c r="G105" s="158"/>
      <c r="H105" s="159"/>
      <c r="I105" s="160"/>
      <c r="J105" s="229" t="s">
        <v>127</v>
      </c>
      <c r="K105" s="230"/>
      <c r="L105" s="20" t="s">
        <v>11</v>
      </c>
      <c r="M105" s="95"/>
      <c r="N105" s="6"/>
      <c r="O105" s="171"/>
      <c r="P105" s="26"/>
      <c r="Q105" s="94"/>
      <c r="R105" s="191"/>
      <c r="S105" s="192"/>
    </row>
    <row r="106" spans="1:19" x14ac:dyDescent="0.25">
      <c r="A106" s="17"/>
      <c r="B106" s="7"/>
      <c r="C106" s="9"/>
      <c r="D106" s="133" t="s">
        <v>86</v>
      </c>
      <c r="E106" s="134"/>
      <c r="F106" s="135"/>
      <c r="G106" s="6"/>
      <c r="H106" s="6"/>
      <c r="I106" s="6"/>
      <c r="J106" s="225"/>
      <c r="K106" s="226"/>
      <c r="L106" s="21" t="s">
        <v>14</v>
      </c>
      <c r="M106" s="96"/>
      <c r="N106" s="6"/>
      <c r="O106" s="172"/>
      <c r="P106" s="26"/>
      <c r="Q106" s="94"/>
      <c r="R106" s="193"/>
      <c r="S106" s="194"/>
    </row>
    <row r="107" spans="1:19" x14ac:dyDescent="0.25">
      <c r="A107" s="17"/>
      <c r="B107" s="7"/>
      <c r="C107" s="9"/>
      <c r="D107" s="7"/>
      <c r="E107" s="6"/>
      <c r="F107" s="9"/>
      <c r="G107" s="6"/>
      <c r="H107" s="6"/>
      <c r="I107" s="6"/>
      <c r="J107" s="225"/>
      <c r="K107" s="226"/>
      <c r="L107" s="21" t="s">
        <v>16</v>
      </c>
      <c r="M107" s="96"/>
      <c r="N107" s="6"/>
      <c r="O107" s="178" t="s">
        <v>20</v>
      </c>
      <c r="P107" s="178"/>
      <c r="Q107" s="94">
        <f>Q102</f>
        <v>0</v>
      </c>
      <c r="R107" s="26" t="s">
        <v>91</v>
      </c>
      <c r="S107" s="94">
        <f>Q107*0.4</f>
        <v>0</v>
      </c>
    </row>
    <row r="108" spans="1:19" x14ac:dyDescent="0.25">
      <c r="A108" s="24"/>
      <c r="B108" s="10"/>
      <c r="C108" s="12"/>
      <c r="D108" s="10"/>
      <c r="E108" s="11"/>
      <c r="F108" s="12"/>
      <c r="G108" s="11"/>
      <c r="H108" s="11"/>
      <c r="I108" s="11"/>
      <c r="J108" s="231"/>
      <c r="K108" s="232"/>
      <c r="L108" s="22" t="s">
        <v>17</v>
      </c>
      <c r="M108" s="97">
        <v>0</v>
      </c>
      <c r="N108" s="6"/>
      <c r="O108" s="207"/>
      <c r="P108" s="208"/>
      <c r="Q108" s="208"/>
      <c r="R108" s="208"/>
      <c r="S108" s="209"/>
    </row>
    <row r="109" spans="1:19" x14ac:dyDescent="0.25">
      <c r="A109" s="23" t="s">
        <v>19</v>
      </c>
      <c r="B109" s="13"/>
      <c r="C109" s="16"/>
      <c r="D109" s="181" t="s">
        <v>78</v>
      </c>
      <c r="E109" s="200"/>
      <c r="F109" s="182"/>
      <c r="G109" s="158"/>
      <c r="H109" s="159"/>
      <c r="I109" s="160"/>
      <c r="J109" s="229" t="s">
        <v>128</v>
      </c>
      <c r="K109" s="230"/>
      <c r="L109" s="20" t="s">
        <v>11</v>
      </c>
      <c r="M109" s="95"/>
      <c r="N109" s="6"/>
      <c r="O109" s="138" t="s">
        <v>23</v>
      </c>
      <c r="P109" s="139"/>
      <c r="Q109" s="139"/>
      <c r="R109" s="140"/>
      <c r="S109" s="71">
        <f>SUM(S100:S101,S107)</f>
        <v>0</v>
      </c>
    </row>
    <row r="110" spans="1:19" x14ac:dyDescent="0.25">
      <c r="A110" s="17"/>
      <c r="B110" s="7"/>
      <c r="C110" s="9"/>
      <c r="D110" s="133" t="s">
        <v>88</v>
      </c>
      <c r="E110" s="134"/>
      <c r="F110" s="135"/>
      <c r="G110" s="6"/>
      <c r="H110" s="6"/>
      <c r="I110" s="6"/>
      <c r="J110" s="225"/>
      <c r="K110" s="226"/>
      <c r="L110" s="21" t="s">
        <v>14</v>
      </c>
      <c r="M110" s="96"/>
      <c r="N110" s="6"/>
      <c r="O110" s="18" t="s">
        <v>24</v>
      </c>
      <c r="P110" s="108"/>
      <c r="Q110" s="6"/>
      <c r="R110" s="6"/>
      <c r="S110" s="9"/>
    </row>
    <row r="111" spans="1:19" x14ac:dyDescent="0.25">
      <c r="A111" s="17"/>
      <c r="B111" s="7"/>
      <c r="C111" s="9"/>
      <c r="D111" s="7"/>
      <c r="E111" s="6"/>
      <c r="F111" s="9"/>
      <c r="G111" s="6"/>
      <c r="H111" s="6"/>
      <c r="I111" s="6"/>
      <c r="J111" s="225"/>
      <c r="K111" s="226"/>
      <c r="L111" s="21" t="s">
        <v>16</v>
      </c>
      <c r="M111" s="96"/>
      <c r="N111" s="6"/>
      <c r="O111" s="18"/>
      <c r="P111" s="108"/>
      <c r="Q111" s="6"/>
      <c r="R111" s="6"/>
      <c r="S111" s="9"/>
    </row>
    <row r="112" spans="1:19" x14ac:dyDescent="0.25">
      <c r="A112" s="24"/>
      <c r="B112" s="10"/>
      <c r="C112" s="12"/>
      <c r="D112" s="10"/>
      <c r="E112" s="11"/>
      <c r="F112" s="12"/>
      <c r="G112" s="11"/>
      <c r="H112" s="11"/>
      <c r="I112" s="11"/>
      <c r="J112" s="231"/>
      <c r="K112" s="232"/>
      <c r="L112" s="22" t="s">
        <v>17</v>
      </c>
      <c r="M112" s="97">
        <v>0</v>
      </c>
      <c r="N112" s="6"/>
      <c r="O112" s="18"/>
      <c r="P112" s="108"/>
      <c r="Q112" s="6"/>
      <c r="R112" s="6"/>
      <c r="S112" s="9"/>
    </row>
    <row r="113" spans="1:19" x14ac:dyDescent="0.25">
      <c r="A113" s="23" t="s">
        <v>22</v>
      </c>
      <c r="B113" s="13"/>
      <c r="C113" s="16"/>
      <c r="D113" s="13"/>
      <c r="E113" s="14"/>
      <c r="F113" s="16"/>
      <c r="G113" s="200" t="s">
        <v>89</v>
      </c>
      <c r="H113" s="200"/>
      <c r="I113" s="200"/>
      <c r="J113" s="229" t="s">
        <v>129</v>
      </c>
      <c r="K113" s="230"/>
      <c r="L113" s="20" t="s">
        <v>11</v>
      </c>
      <c r="M113" s="95">
        <v>0</v>
      </c>
      <c r="N113" s="6"/>
      <c r="O113" s="18"/>
      <c r="P113" s="108"/>
      <c r="Q113" s="6"/>
      <c r="R113" s="6"/>
      <c r="S113" s="9"/>
    </row>
    <row r="114" spans="1:19" x14ac:dyDescent="0.25">
      <c r="A114" s="17"/>
      <c r="B114" s="7"/>
      <c r="C114" s="9"/>
      <c r="D114" s="7"/>
      <c r="E114" s="6"/>
      <c r="F114" s="9"/>
      <c r="G114" s="227"/>
      <c r="H114" s="144"/>
      <c r="I114" s="228"/>
      <c r="J114" s="225"/>
      <c r="K114" s="226"/>
      <c r="L114" s="21" t="s">
        <v>14</v>
      </c>
      <c r="M114" s="96">
        <v>0</v>
      </c>
      <c r="N114" s="6"/>
      <c r="O114" s="18"/>
      <c r="P114" s="108"/>
      <c r="Q114" s="6"/>
      <c r="R114" s="6"/>
      <c r="S114" s="9"/>
    </row>
    <row r="115" spans="1:19" x14ac:dyDescent="0.25">
      <c r="A115" s="17"/>
      <c r="B115" s="7"/>
      <c r="C115" s="9"/>
      <c r="D115" s="7"/>
      <c r="E115" s="6"/>
      <c r="F115" s="9"/>
      <c r="G115" s="6"/>
      <c r="H115" s="6"/>
      <c r="I115" s="6"/>
      <c r="J115" s="225"/>
      <c r="K115" s="226"/>
      <c r="L115" s="21" t="s">
        <v>16</v>
      </c>
      <c r="M115" s="96">
        <v>0</v>
      </c>
      <c r="N115" s="6"/>
      <c r="O115" s="18"/>
      <c r="P115" s="108"/>
      <c r="Q115" s="6"/>
      <c r="R115" s="6"/>
      <c r="S115" s="9"/>
    </row>
    <row r="116" spans="1:19" x14ac:dyDescent="0.25">
      <c r="A116" s="10"/>
      <c r="B116" s="10"/>
      <c r="C116" s="12"/>
      <c r="D116" s="10"/>
      <c r="E116" s="11"/>
      <c r="F116" s="12"/>
      <c r="G116" s="11"/>
      <c r="H116" s="11"/>
      <c r="I116" s="11"/>
      <c r="J116" s="231"/>
      <c r="K116" s="232"/>
      <c r="L116" s="22" t="s">
        <v>17</v>
      </c>
      <c r="M116" s="97">
        <v>0</v>
      </c>
      <c r="N116" s="6"/>
      <c r="O116" s="18"/>
      <c r="P116" s="108"/>
      <c r="Q116" s="6"/>
      <c r="R116" s="6"/>
      <c r="S116" s="9"/>
    </row>
    <row r="117" spans="1:19" x14ac:dyDescent="0.25">
      <c r="A117" s="49" t="s">
        <v>28</v>
      </c>
      <c r="B117" s="25"/>
      <c r="C117" s="33"/>
      <c r="D117" s="25"/>
      <c r="E117" s="33"/>
      <c r="F117" s="19"/>
      <c r="G117" s="33"/>
      <c r="H117" s="33"/>
      <c r="I117" s="19"/>
      <c r="J117" s="33"/>
      <c r="K117" s="19"/>
      <c r="L117" s="34"/>
      <c r="M117" s="35"/>
      <c r="N117" s="32"/>
      <c r="O117" s="28"/>
      <c r="P117" s="28"/>
      <c r="Q117" s="11"/>
      <c r="R117" s="11"/>
      <c r="S117" s="12"/>
    </row>
    <row r="118" spans="1:19" x14ac:dyDescent="0.25">
      <c r="A118" s="50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7"/>
      <c r="M118" s="58"/>
      <c r="N118" s="6"/>
      <c r="O118" s="108"/>
      <c r="P118" s="108"/>
      <c r="Q118" s="6"/>
      <c r="R118" s="6"/>
      <c r="S118" s="6"/>
    </row>
    <row r="119" spans="1:19" x14ac:dyDescent="0.25">
      <c r="A119" s="50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51"/>
      <c r="M119" s="52"/>
      <c r="N119" s="6"/>
      <c r="O119" s="108"/>
      <c r="P119" s="108"/>
      <c r="Q119" s="6"/>
      <c r="R119" s="6"/>
      <c r="S119" s="6"/>
    </row>
    <row r="120" spans="1:19" x14ac:dyDescent="0.25">
      <c r="A120" s="50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51"/>
      <c r="M120" s="52"/>
      <c r="N120" s="6"/>
      <c r="O120" s="108"/>
      <c r="P120" s="108"/>
      <c r="Q120" s="6"/>
      <c r="R120" s="6"/>
      <c r="S120" s="6"/>
    </row>
    <row r="121" spans="1:19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8"/>
      <c r="M121" s="6"/>
      <c r="N121" s="6"/>
      <c r="O121" s="108"/>
      <c r="P121" s="108"/>
      <c r="Q121" s="6"/>
      <c r="R121" s="6"/>
    </row>
    <row r="122" spans="1:19" x14ac:dyDescent="0.25">
      <c r="A122" s="163" t="s">
        <v>58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5"/>
    </row>
    <row r="123" spans="1:19" x14ac:dyDescent="0.25">
      <c r="A123" s="166" t="s">
        <v>0</v>
      </c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8"/>
      <c r="O123" s="166" t="s">
        <v>1</v>
      </c>
      <c r="P123" s="167"/>
      <c r="Q123" s="167"/>
      <c r="R123" s="167"/>
      <c r="S123" s="168"/>
    </row>
    <row r="124" spans="1:19" x14ac:dyDescent="0.25">
      <c r="A124" s="5" t="s">
        <v>2</v>
      </c>
      <c r="B124" s="169" t="s">
        <v>3</v>
      </c>
      <c r="C124" s="169"/>
      <c r="D124" s="169" t="s">
        <v>4</v>
      </c>
      <c r="E124" s="169"/>
      <c r="F124" s="169"/>
      <c r="G124" s="169" t="s">
        <v>5</v>
      </c>
      <c r="H124" s="169"/>
      <c r="I124" s="169"/>
      <c r="J124" s="169" t="s">
        <v>6</v>
      </c>
      <c r="K124" s="169"/>
      <c r="L124" s="169" t="s">
        <v>7</v>
      </c>
      <c r="M124" s="169"/>
      <c r="N124" s="6"/>
      <c r="O124" s="195" t="s">
        <v>3</v>
      </c>
      <c r="P124" s="195"/>
      <c r="Q124" s="72">
        <f>M127</f>
        <v>0</v>
      </c>
      <c r="R124" s="53" t="s">
        <v>29</v>
      </c>
      <c r="S124" s="94">
        <f>Q124*0.1</f>
        <v>0</v>
      </c>
    </row>
    <row r="125" spans="1:19" x14ac:dyDescent="0.25">
      <c r="A125" s="23" t="s">
        <v>9</v>
      </c>
      <c r="B125" s="181" t="s">
        <v>60</v>
      </c>
      <c r="C125" s="182"/>
      <c r="D125" s="67"/>
      <c r="E125" s="69"/>
      <c r="F125" s="68"/>
      <c r="G125" s="69"/>
      <c r="H125" s="69"/>
      <c r="I125" s="69"/>
      <c r="J125" s="249" t="s">
        <v>130</v>
      </c>
      <c r="K125" s="250"/>
      <c r="L125" s="20" t="s">
        <v>11</v>
      </c>
      <c r="M125" s="95"/>
      <c r="N125" s="6"/>
      <c r="O125" s="173" t="s">
        <v>12</v>
      </c>
      <c r="P125" s="174"/>
      <c r="Q125" s="103">
        <f>AVERAGE(M132,M136)</f>
        <v>0</v>
      </c>
      <c r="R125" s="107" t="s">
        <v>91</v>
      </c>
      <c r="S125" s="94">
        <f>Q125*0.4</f>
        <v>0</v>
      </c>
    </row>
    <row r="126" spans="1:19" x14ac:dyDescent="0.25">
      <c r="A126" s="17"/>
      <c r="B126" s="133" t="s">
        <v>98</v>
      </c>
      <c r="C126" s="135"/>
      <c r="D126" s="61"/>
      <c r="E126" s="63"/>
      <c r="F126" s="62"/>
      <c r="G126" s="63"/>
      <c r="H126" s="63"/>
      <c r="I126" s="63"/>
      <c r="J126" s="251"/>
      <c r="K126" s="252"/>
      <c r="L126" s="21" t="s">
        <v>14</v>
      </c>
      <c r="M126" s="96"/>
      <c r="N126" s="6"/>
      <c r="O126" s="170" t="s">
        <v>15</v>
      </c>
      <c r="P126" s="26">
        <v>4</v>
      </c>
      <c r="Q126" s="103">
        <f>AVERAGE(M137:M140)</f>
        <v>0</v>
      </c>
      <c r="R126" s="189"/>
      <c r="S126" s="190"/>
    </row>
    <row r="127" spans="1:19" x14ac:dyDescent="0.25">
      <c r="A127" s="17"/>
      <c r="B127" s="133" t="s">
        <v>99</v>
      </c>
      <c r="C127" s="135"/>
      <c r="D127" s="61"/>
      <c r="E127" s="63"/>
      <c r="F127" s="62"/>
      <c r="G127" s="63"/>
      <c r="H127" s="63"/>
      <c r="I127" s="63"/>
      <c r="J127" s="251"/>
      <c r="K127" s="252"/>
      <c r="L127" s="109" t="s">
        <v>16</v>
      </c>
      <c r="M127" s="96">
        <v>0</v>
      </c>
      <c r="N127" s="6"/>
      <c r="O127" s="171"/>
      <c r="P127" s="26"/>
      <c r="Q127" s="94"/>
      <c r="R127" s="191"/>
      <c r="S127" s="192"/>
    </row>
    <row r="128" spans="1:19" x14ac:dyDescent="0.25">
      <c r="A128" s="24"/>
      <c r="B128" s="220" t="s">
        <v>100</v>
      </c>
      <c r="C128" s="221"/>
      <c r="D128" s="64"/>
      <c r="E128" s="66"/>
      <c r="F128" s="65"/>
      <c r="G128" s="66"/>
      <c r="H128" s="66"/>
      <c r="I128" s="66"/>
      <c r="J128" s="253"/>
      <c r="K128" s="254"/>
      <c r="L128" s="22" t="s">
        <v>17</v>
      </c>
      <c r="M128" s="97"/>
      <c r="N128" s="6"/>
      <c r="O128" s="171"/>
      <c r="P128" s="26"/>
      <c r="Q128" s="94"/>
      <c r="R128" s="191"/>
      <c r="S128" s="192"/>
    </row>
    <row r="129" spans="1:19" x14ac:dyDescent="0.25">
      <c r="A129" s="23" t="s">
        <v>18</v>
      </c>
      <c r="B129" s="67"/>
      <c r="C129" s="68"/>
      <c r="D129" s="181" t="s">
        <v>77</v>
      </c>
      <c r="E129" s="200"/>
      <c r="F129" s="182"/>
      <c r="G129" s="69"/>
      <c r="H129" s="69"/>
      <c r="I129" s="69"/>
      <c r="J129" s="249" t="s">
        <v>130</v>
      </c>
      <c r="K129" s="250"/>
      <c r="L129" s="111" t="s">
        <v>11</v>
      </c>
      <c r="M129" s="95"/>
      <c r="N129" s="6"/>
      <c r="O129" s="171"/>
      <c r="P129" s="26"/>
      <c r="Q129" s="94"/>
      <c r="R129" s="191"/>
      <c r="S129" s="192"/>
    </row>
    <row r="130" spans="1:19" x14ac:dyDescent="0.25">
      <c r="A130" s="17"/>
      <c r="B130" s="61"/>
      <c r="C130" s="62"/>
      <c r="D130" s="133" t="s">
        <v>92</v>
      </c>
      <c r="E130" s="134"/>
      <c r="F130" s="135"/>
      <c r="G130" s="63"/>
      <c r="H130" s="63"/>
      <c r="I130" s="63"/>
      <c r="J130" s="251"/>
      <c r="K130" s="252"/>
      <c r="L130" s="21" t="s">
        <v>14</v>
      </c>
      <c r="M130" s="96"/>
      <c r="N130" s="6"/>
      <c r="O130" s="172"/>
      <c r="P130" s="26"/>
      <c r="Q130" s="94"/>
      <c r="R130" s="193"/>
      <c r="S130" s="194"/>
    </row>
    <row r="131" spans="1:19" x14ac:dyDescent="0.25">
      <c r="A131" s="17"/>
      <c r="B131" s="61"/>
      <c r="C131" s="62"/>
      <c r="D131" s="61"/>
      <c r="E131" s="63"/>
      <c r="F131" s="62"/>
      <c r="G131" s="63"/>
      <c r="H131" s="63"/>
      <c r="I131" s="63"/>
      <c r="J131" s="251"/>
      <c r="K131" s="252"/>
      <c r="L131" s="21" t="s">
        <v>16</v>
      </c>
      <c r="M131" s="96"/>
      <c r="N131" s="6"/>
      <c r="O131" s="178" t="s">
        <v>20</v>
      </c>
      <c r="P131" s="178"/>
      <c r="Q131" s="94">
        <f>Q126</f>
        <v>0</v>
      </c>
      <c r="R131" s="26" t="s">
        <v>90</v>
      </c>
      <c r="S131" s="94">
        <f>Q131*0.5</f>
        <v>0</v>
      </c>
    </row>
    <row r="132" spans="1:19" x14ac:dyDescent="0.25">
      <c r="A132" s="24"/>
      <c r="B132" s="64"/>
      <c r="C132" s="65"/>
      <c r="D132" s="64"/>
      <c r="E132" s="66"/>
      <c r="F132" s="65"/>
      <c r="G132" s="66"/>
      <c r="H132" s="66"/>
      <c r="I132" s="66"/>
      <c r="J132" s="253"/>
      <c r="K132" s="254"/>
      <c r="L132" s="22" t="s">
        <v>17</v>
      </c>
      <c r="M132" s="97">
        <v>0</v>
      </c>
      <c r="N132" s="6"/>
      <c r="O132" s="207"/>
      <c r="P132" s="208"/>
      <c r="Q132" s="208"/>
      <c r="R132" s="208"/>
      <c r="S132" s="209"/>
    </row>
    <row r="133" spans="1:19" x14ac:dyDescent="0.25">
      <c r="A133" s="23" t="s">
        <v>19</v>
      </c>
      <c r="B133" s="67"/>
      <c r="C133" s="68"/>
      <c r="D133" s="181" t="s">
        <v>78</v>
      </c>
      <c r="E133" s="200"/>
      <c r="F133" s="182"/>
      <c r="G133" s="179"/>
      <c r="H133" s="201"/>
      <c r="I133" s="180"/>
      <c r="J133" s="249" t="s">
        <v>131</v>
      </c>
      <c r="K133" s="250"/>
      <c r="L133" s="20" t="s">
        <v>11</v>
      </c>
      <c r="M133" s="95"/>
      <c r="N133" s="6"/>
      <c r="O133" s="211" t="s">
        <v>23</v>
      </c>
      <c r="P133" s="212"/>
      <c r="Q133" s="212"/>
      <c r="R133" s="213"/>
      <c r="S133" s="71">
        <f>SUM(S124:S125,S131)</f>
        <v>0</v>
      </c>
    </row>
    <row r="134" spans="1:19" x14ac:dyDescent="0.25">
      <c r="A134" s="17"/>
      <c r="B134" s="61"/>
      <c r="C134" s="62"/>
      <c r="D134" s="133" t="s">
        <v>93</v>
      </c>
      <c r="E134" s="134"/>
      <c r="F134" s="135"/>
      <c r="G134" s="63"/>
      <c r="H134" s="63"/>
      <c r="I134" s="63"/>
      <c r="J134" s="251"/>
      <c r="K134" s="252"/>
      <c r="L134" s="21" t="s">
        <v>14</v>
      </c>
      <c r="M134" s="96"/>
      <c r="N134" s="6"/>
      <c r="O134" s="18" t="s">
        <v>24</v>
      </c>
      <c r="P134" s="108"/>
      <c r="Q134" s="6"/>
      <c r="R134" s="6"/>
      <c r="S134" s="9"/>
    </row>
    <row r="135" spans="1:19" x14ac:dyDescent="0.25">
      <c r="A135" s="17"/>
      <c r="B135" s="61"/>
      <c r="C135" s="62"/>
      <c r="D135" s="61"/>
      <c r="E135" s="63"/>
      <c r="F135" s="62"/>
      <c r="G135" s="63"/>
      <c r="H135" s="63"/>
      <c r="I135" s="63"/>
      <c r="J135" s="251"/>
      <c r="K135" s="252"/>
      <c r="L135" s="21" t="s">
        <v>16</v>
      </c>
      <c r="M135" s="96"/>
      <c r="N135" s="6"/>
      <c r="O135" s="18"/>
      <c r="P135" s="108"/>
      <c r="Q135" s="6"/>
      <c r="R135" s="6"/>
      <c r="S135" s="9"/>
    </row>
    <row r="136" spans="1:19" x14ac:dyDescent="0.25">
      <c r="A136" s="24"/>
      <c r="B136" s="64"/>
      <c r="C136" s="65"/>
      <c r="D136" s="64"/>
      <c r="E136" s="66"/>
      <c r="F136" s="65"/>
      <c r="G136" s="66"/>
      <c r="H136" s="66"/>
      <c r="I136" s="66"/>
      <c r="J136" s="253"/>
      <c r="K136" s="254"/>
      <c r="L136" s="22" t="s">
        <v>17</v>
      </c>
      <c r="M136" s="97">
        <v>0</v>
      </c>
      <c r="N136" s="6"/>
      <c r="O136" s="18"/>
      <c r="P136" s="108"/>
      <c r="Q136" s="6"/>
      <c r="R136" s="6"/>
      <c r="S136" s="9"/>
    </row>
    <row r="137" spans="1:19" x14ac:dyDescent="0.25">
      <c r="A137" s="23" t="s">
        <v>22</v>
      </c>
      <c r="B137" s="67"/>
      <c r="C137" s="68"/>
      <c r="D137" s="67"/>
      <c r="E137" s="69"/>
      <c r="F137" s="68"/>
      <c r="G137" s="200" t="s">
        <v>94</v>
      </c>
      <c r="H137" s="200"/>
      <c r="I137" s="200"/>
      <c r="J137" s="249" t="s">
        <v>132</v>
      </c>
      <c r="K137" s="250"/>
      <c r="L137" s="20" t="s">
        <v>11</v>
      </c>
      <c r="M137" s="95">
        <v>0</v>
      </c>
      <c r="N137" s="6"/>
      <c r="O137" s="18"/>
      <c r="P137" s="108"/>
      <c r="Q137" s="6"/>
      <c r="R137" s="6"/>
      <c r="S137" s="9"/>
    </row>
    <row r="138" spans="1:19" x14ac:dyDescent="0.25">
      <c r="A138" s="17"/>
      <c r="B138" s="61"/>
      <c r="C138" s="62"/>
      <c r="D138" s="61"/>
      <c r="E138" s="63"/>
      <c r="F138" s="62"/>
      <c r="G138" s="147"/>
      <c r="H138" s="148"/>
      <c r="I138" s="149"/>
      <c r="J138" s="251"/>
      <c r="K138" s="252"/>
      <c r="L138" s="21" t="s">
        <v>14</v>
      </c>
      <c r="M138" s="96">
        <v>0</v>
      </c>
      <c r="N138" s="6"/>
      <c r="O138" s="18"/>
      <c r="P138" s="108"/>
      <c r="Q138" s="6"/>
      <c r="R138" s="6"/>
      <c r="S138" s="9"/>
    </row>
    <row r="139" spans="1:19" x14ac:dyDescent="0.25">
      <c r="A139" s="17"/>
      <c r="B139" s="61"/>
      <c r="C139" s="62"/>
      <c r="D139" s="61"/>
      <c r="E139" s="63"/>
      <c r="F139" s="62"/>
      <c r="G139" s="63"/>
      <c r="H139" s="63"/>
      <c r="I139" s="63"/>
      <c r="J139" s="251"/>
      <c r="K139" s="252"/>
      <c r="L139" s="21" t="s">
        <v>16</v>
      </c>
      <c r="M139" s="96">
        <v>0</v>
      </c>
      <c r="N139" s="6"/>
      <c r="O139" s="18"/>
      <c r="P139" s="108"/>
      <c r="Q139" s="6"/>
      <c r="R139" s="6"/>
      <c r="S139" s="9"/>
    </row>
    <row r="140" spans="1:19" x14ac:dyDescent="0.25">
      <c r="A140" s="10"/>
      <c r="B140" s="64"/>
      <c r="C140" s="65"/>
      <c r="D140" s="64"/>
      <c r="E140" s="66"/>
      <c r="F140" s="65"/>
      <c r="G140" s="66"/>
      <c r="H140" s="66"/>
      <c r="I140" s="66"/>
      <c r="J140" s="253"/>
      <c r="K140" s="254"/>
      <c r="L140" s="22" t="s">
        <v>17</v>
      </c>
      <c r="M140" s="97">
        <v>0</v>
      </c>
      <c r="N140" s="6"/>
      <c r="O140" s="18"/>
      <c r="P140" s="108"/>
      <c r="Q140" s="6"/>
      <c r="R140" s="6"/>
      <c r="S140" s="9"/>
    </row>
    <row r="141" spans="1:19" x14ac:dyDescent="0.25">
      <c r="A141" s="54" t="s">
        <v>28</v>
      </c>
      <c r="B141" s="10"/>
      <c r="C141" s="12"/>
      <c r="D141" s="25"/>
      <c r="E141" s="33"/>
      <c r="F141" s="19"/>
      <c r="G141" s="10"/>
      <c r="H141" s="11"/>
      <c r="I141" s="12"/>
      <c r="J141" s="10"/>
      <c r="K141" s="19"/>
      <c r="L141" s="36"/>
      <c r="M141" s="30"/>
      <c r="N141" s="11"/>
      <c r="O141" s="27"/>
      <c r="P141" s="28"/>
      <c r="Q141" s="11"/>
      <c r="R141" s="11"/>
      <c r="S141" s="12"/>
    </row>
    <row r="142" spans="1:19" x14ac:dyDescent="0.25">
      <c r="A142" s="50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57"/>
      <c r="M142" s="58"/>
      <c r="N142" s="6"/>
      <c r="O142" s="108"/>
      <c r="P142" s="108"/>
      <c r="Q142" s="6"/>
      <c r="R142" s="6"/>
      <c r="S142" s="6"/>
    </row>
    <row r="143" spans="1:19" x14ac:dyDescent="0.25">
      <c r="A143" s="50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51"/>
      <c r="M143" s="52"/>
      <c r="N143" s="6"/>
      <c r="O143" s="108"/>
      <c r="P143" s="108"/>
      <c r="Q143" s="6"/>
      <c r="R143" s="6"/>
      <c r="S143" s="6"/>
    </row>
    <row r="144" spans="1:19" x14ac:dyDescent="0.25">
      <c r="A144" s="50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51"/>
      <c r="M144" s="52"/>
      <c r="N144" s="6"/>
      <c r="O144" s="108"/>
      <c r="P144" s="108"/>
      <c r="Q144" s="6"/>
      <c r="R144" s="6"/>
      <c r="S144" s="6"/>
    </row>
    <row r="145" spans="1:19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8"/>
      <c r="M145" s="6"/>
      <c r="N145" s="6"/>
      <c r="O145" s="108"/>
      <c r="P145" s="108"/>
      <c r="Q145" s="6"/>
      <c r="R145" s="6"/>
    </row>
    <row r="146" spans="1:19" x14ac:dyDescent="0.25">
      <c r="A146" s="163" t="s">
        <v>33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5"/>
    </row>
    <row r="147" spans="1:19" x14ac:dyDescent="0.25">
      <c r="A147" s="166" t="s">
        <v>0</v>
      </c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8"/>
      <c r="O147" s="214" t="s">
        <v>1</v>
      </c>
      <c r="P147" s="215"/>
      <c r="Q147" s="215"/>
      <c r="R147" s="215"/>
      <c r="S147" s="216"/>
    </row>
    <row r="148" spans="1:19" x14ac:dyDescent="0.25">
      <c r="A148" s="5" t="s">
        <v>2</v>
      </c>
      <c r="B148" s="169" t="s">
        <v>3</v>
      </c>
      <c r="C148" s="169"/>
      <c r="D148" s="169" t="s">
        <v>4</v>
      </c>
      <c r="E148" s="169"/>
      <c r="F148" s="169"/>
      <c r="G148" s="169" t="s">
        <v>5</v>
      </c>
      <c r="H148" s="169"/>
      <c r="I148" s="169"/>
      <c r="J148" s="169" t="s">
        <v>6</v>
      </c>
      <c r="K148" s="169"/>
      <c r="L148" s="169" t="s">
        <v>7</v>
      </c>
      <c r="M148" s="169"/>
      <c r="N148" s="6"/>
      <c r="O148" s="104" t="s">
        <v>15</v>
      </c>
      <c r="P148" s="26">
        <v>1</v>
      </c>
      <c r="Q148" s="94">
        <f>M151</f>
        <v>0</v>
      </c>
      <c r="R148" s="53" t="s">
        <v>8</v>
      </c>
      <c r="S148" s="94">
        <f>Q148*0.15</f>
        <v>0</v>
      </c>
    </row>
    <row r="149" spans="1:19" x14ac:dyDescent="0.25">
      <c r="A149" s="23" t="s">
        <v>9</v>
      </c>
      <c r="B149" s="130" t="s">
        <v>101</v>
      </c>
      <c r="C149" s="132"/>
      <c r="D149" s="13"/>
      <c r="E149" s="14"/>
      <c r="F149" s="16"/>
      <c r="G149" s="158"/>
      <c r="H149" s="159"/>
      <c r="I149" s="160"/>
      <c r="J149" s="229" t="s">
        <v>133</v>
      </c>
      <c r="K149" s="230"/>
      <c r="L149" s="20" t="s">
        <v>11</v>
      </c>
      <c r="M149" s="95"/>
      <c r="N149" s="6"/>
      <c r="O149" s="73"/>
      <c r="P149" s="26">
        <v>2</v>
      </c>
      <c r="Q149" s="94">
        <f>M157</f>
        <v>0</v>
      </c>
      <c r="R149" s="107" t="s">
        <v>110</v>
      </c>
      <c r="S149" s="94">
        <f>Q149*0.35</f>
        <v>0</v>
      </c>
    </row>
    <row r="150" spans="1:19" x14ac:dyDescent="0.25">
      <c r="A150" s="17"/>
      <c r="B150" s="133" t="s">
        <v>102</v>
      </c>
      <c r="C150" s="135"/>
      <c r="D150" s="7"/>
      <c r="E150" s="6"/>
      <c r="F150" s="9"/>
      <c r="G150" s="6"/>
      <c r="H150" s="6"/>
      <c r="I150" s="6"/>
      <c r="J150" s="225"/>
      <c r="K150" s="226"/>
      <c r="L150" s="21" t="s">
        <v>14</v>
      </c>
      <c r="M150" s="96"/>
      <c r="N150" s="6"/>
      <c r="O150" s="105"/>
      <c r="P150" s="26">
        <v>3</v>
      </c>
      <c r="Q150" s="94">
        <f>AVERAGE(M159:M162)</f>
        <v>0</v>
      </c>
      <c r="R150" s="74" t="s">
        <v>90</v>
      </c>
      <c r="S150" s="87">
        <f>Q150*0.5</f>
        <v>0</v>
      </c>
    </row>
    <row r="151" spans="1:19" x14ac:dyDescent="0.25">
      <c r="A151" s="17"/>
      <c r="B151" s="133" t="s">
        <v>103</v>
      </c>
      <c r="C151" s="135"/>
      <c r="D151" s="7"/>
      <c r="E151" s="6"/>
      <c r="F151" s="9"/>
      <c r="G151" s="6"/>
      <c r="H151" s="6"/>
      <c r="I151" s="6"/>
      <c r="J151" s="225"/>
      <c r="K151" s="226"/>
      <c r="L151" s="21" t="s">
        <v>16</v>
      </c>
      <c r="M151" s="96">
        <v>0</v>
      </c>
      <c r="N151" s="6"/>
      <c r="O151" s="75"/>
      <c r="P151" s="122"/>
      <c r="Q151" s="76"/>
      <c r="R151" s="122"/>
      <c r="S151" s="88"/>
    </row>
    <row r="152" spans="1:19" x14ac:dyDescent="0.25">
      <c r="A152" s="17"/>
      <c r="B152" s="133" t="s">
        <v>104</v>
      </c>
      <c r="C152" s="135"/>
      <c r="D152" s="7"/>
      <c r="E152" s="6"/>
      <c r="F152" s="9"/>
      <c r="G152" s="6"/>
      <c r="H152" s="6"/>
      <c r="I152" s="6"/>
      <c r="J152" s="225"/>
      <c r="K152" s="226"/>
      <c r="L152" s="21" t="s">
        <v>17</v>
      </c>
      <c r="M152" s="96"/>
      <c r="N152" s="6"/>
      <c r="O152" s="55" t="s">
        <v>23</v>
      </c>
      <c r="P152" s="123"/>
      <c r="Q152" s="123"/>
      <c r="R152" s="124"/>
      <c r="S152" s="89">
        <f>SUM(S148:S150)</f>
        <v>0</v>
      </c>
    </row>
    <row r="153" spans="1:19" x14ac:dyDescent="0.25">
      <c r="A153" s="24"/>
      <c r="B153" s="220" t="s">
        <v>105</v>
      </c>
      <c r="C153" s="221"/>
      <c r="D153" s="10"/>
      <c r="E153" s="11"/>
      <c r="F153" s="12"/>
      <c r="G153" s="11"/>
      <c r="H153" s="11"/>
      <c r="I153" s="11"/>
      <c r="J153" s="231"/>
      <c r="K153" s="232"/>
      <c r="L153" s="22"/>
      <c r="M153" s="97"/>
      <c r="N153" s="6"/>
      <c r="O153" s="217" t="s">
        <v>24</v>
      </c>
      <c r="P153" s="218"/>
      <c r="Q153" s="218"/>
      <c r="R153" s="218"/>
      <c r="S153" s="219"/>
    </row>
    <row r="154" spans="1:19" x14ac:dyDescent="0.25">
      <c r="A154" s="23" t="s">
        <v>18</v>
      </c>
      <c r="B154" s="13"/>
      <c r="C154" s="16"/>
      <c r="D154" s="181" t="s">
        <v>30</v>
      </c>
      <c r="E154" s="200"/>
      <c r="F154" s="182"/>
      <c r="G154" s="158"/>
      <c r="H154" s="159"/>
      <c r="I154" s="160"/>
      <c r="J154" s="229" t="s">
        <v>133</v>
      </c>
      <c r="K154" s="230"/>
      <c r="L154" s="20" t="s">
        <v>11</v>
      </c>
      <c r="M154" s="95"/>
      <c r="N154" s="6"/>
      <c r="O154" s="7"/>
      <c r="Q154" s="6"/>
      <c r="R154" s="6"/>
      <c r="S154" s="6"/>
    </row>
    <row r="155" spans="1:19" x14ac:dyDescent="0.25">
      <c r="A155" s="17"/>
      <c r="B155" s="7"/>
      <c r="C155" s="9"/>
      <c r="D155" s="133" t="s">
        <v>108</v>
      </c>
      <c r="E155" s="134"/>
      <c r="F155" s="135"/>
      <c r="G155" s="6"/>
      <c r="H155" s="6"/>
      <c r="I155" s="6"/>
      <c r="J155" s="225"/>
      <c r="K155" s="226"/>
      <c r="L155" s="21" t="s">
        <v>14</v>
      </c>
      <c r="M155" s="96"/>
      <c r="N155" s="6"/>
      <c r="O155" s="77"/>
      <c r="P155" s="78"/>
      <c r="Q155" s="79"/>
      <c r="R155" s="80"/>
      <c r="S155" s="80"/>
    </row>
    <row r="156" spans="1:19" x14ac:dyDescent="0.25">
      <c r="A156" s="17"/>
      <c r="B156" s="7"/>
      <c r="C156" s="9"/>
      <c r="D156" s="133" t="s">
        <v>106</v>
      </c>
      <c r="E156" s="134"/>
      <c r="F156" s="135"/>
      <c r="G156" s="6"/>
      <c r="H156" s="6"/>
      <c r="I156" s="6"/>
      <c r="J156" s="225"/>
      <c r="K156" s="226"/>
      <c r="L156" s="21" t="s">
        <v>16</v>
      </c>
      <c r="M156" s="96"/>
      <c r="N156" s="6"/>
      <c r="O156" s="18"/>
      <c r="P156" s="108"/>
      <c r="Q156" s="79"/>
      <c r="R156" s="78"/>
      <c r="S156" s="259"/>
    </row>
    <row r="157" spans="1:19" x14ac:dyDescent="0.25">
      <c r="A157" s="17"/>
      <c r="B157" s="7"/>
      <c r="C157" s="9"/>
      <c r="D157" s="133" t="s">
        <v>107</v>
      </c>
      <c r="E157" s="134"/>
      <c r="F157" s="135"/>
      <c r="G157" s="6"/>
      <c r="H157" s="6"/>
      <c r="I157" s="6"/>
      <c r="J157" s="225"/>
      <c r="K157" s="226"/>
      <c r="L157" s="21" t="s">
        <v>17</v>
      </c>
      <c r="M157" s="96">
        <v>0</v>
      </c>
      <c r="N157" s="6"/>
      <c r="O157" s="18"/>
      <c r="P157" s="108"/>
      <c r="Q157" s="79"/>
      <c r="R157" s="78"/>
      <c r="S157" s="60"/>
    </row>
    <row r="158" spans="1:19" x14ac:dyDescent="0.25">
      <c r="A158" s="24"/>
      <c r="B158" s="10"/>
      <c r="C158" s="12"/>
      <c r="D158" s="220"/>
      <c r="E158" s="223"/>
      <c r="F158" s="221"/>
      <c r="G158" s="11"/>
      <c r="H158" s="11"/>
      <c r="I158" s="11"/>
      <c r="J158" s="231"/>
      <c r="K158" s="232"/>
      <c r="L158" s="22"/>
      <c r="M158" s="97"/>
      <c r="N158" s="6"/>
      <c r="O158" s="82"/>
      <c r="P158" s="83"/>
      <c r="Q158" s="83"/>
      <c r="R158" s="83"/>
      <c r="S158" s="84"/>
    </row>
    <row r="159" spans="1:19" x14ac:dyDescent="0.25">
      <c r="A159" s="23" t="s">
        <v>19</v>
      </c>
      <c r="B159" s="13"/>
      <c r="C159" s="16"/>
      <c r="D159" s="130"/>
      <c r="E159" s="131"/>
      <c r="F159" s="132"/>
      <c r="G159" s="234" t="s">
        <v>109</v>
      </c>
      <c r="H159" s="235"/>
      <c r="I159" s="236"/>
      <c r="J159" s="229" t="s">
        <v>133</v>
      </c>
      <c r="K159" s="230"/>
      <c r="L159" s="20" t="s">
        <v>11</v>
      </c>
      <c r="M159" s="95">
        <v>0</v>
      </c>
      <c r="N159" s="6"/>
      <c r="O159" s="85"/>
      <c r="P159" s="86"/>
      <c r="Q159" s="86"/>
      <c r="R159" s="86"/>
      <c r="S159" s="81"/>
    </row>
    <row r="160" spans="1:19" x14ac:dyDescent="0.25">
      <c r="A160" s="17"/>
      <c r="B160" s="7"/>
      <c r="C160" s="9"/>
      <c r="D160" s="7"/>
      <c r="E160" s="6"/>
      <c r="F160" s="9"/>
      <c r="G160" s="6"/>
      <c r="H160" s="6"/>
      <c r="I160" s="6"/>
      <c r="J160" s="225"/>
      <c r="K160" s="226"/>
      <c r="L160" s="21" t="s">
        <v>14</v>
      </c>
      <c r="M160" s="96">
        <v>0</v>
      </c>
      <c r="N160" s="6"/>
      <c r="O160" s="18"/>
      <c r="P160" s="108"/>
      <c r="Q160" s="6"/>
      <c r="R160" s="6"/>
      <c r="S160" s="9"/>
    </row>
    <row r="161" spans="1:19" x14ac:dyDescent="0.25">
      <c r="A161" s="17"/>
      <c r="B161" s="7"/>
      <c r="C161" s="9"/>
      <c r="D161" s="7"/>
      <c r="E161" s="6"/>
      <c r="F161" s="9"/>
      <c r="G161" s="6"/>
      <c r="H161" s="6"/>
      <c r="I161" s="6"/>
      <c r="J161" s="225"/>
      <c r="K161" s="226"/>
      <c r="L161" s="21" t="s">
        <v>16</v>
      </c>
      <c r="M161" s="96">
        <v>0</v>
      </c>
      <c r="N161" s="6"/>
      <c r="O161" s="18"/>
      <c r="P161" s="108"/>
      <c r="Q161" s="6"/>
      <c r="R161" s="6"/>
      <c r="S161" s="9"/>
    </row>
    <row r="162" spans="1:19" x14ac:dyDescent="0.25">
      <c r="A162" s="24"/>
      <c r="B162" s="10"/>
      <c r="C162" s="12"/>
      <c r="D162" s="10"/>
      <c r="E162" s="11"/>
      <c r="F162" s="12"/>
      <c r="G162" s="11"/>
      <c r="H162" s="11"/>
      <c r="I162" s="11"/>
      <c r="J162" s="231"/>
      <c r="K162" s="232"/>
      <c r="L162" s="22" t="s">
        <v>17</v>
      </c>
      <c r="M162" s="97">
        <v>0</v>
      </c>
      <c r="N162" s="6"/>
      <c r="O162" s="18"/>
      <c r="P162" s="108"/>
      <c r="Q162" s="6"/>
      <c r="R162" s="6"/>
      <c r="S162" s="9"/>
    </row>
    <row r="163" spans="1:19" x14ac:dyDescent="0.25">
      <c r="A163" s="54" t="s">
        <v>28</v>
      </c>
      <c r="B163" s="10"/>
      <c r="C163" s="12"/>
      <c r="D163" s="25"/>
      <c r="E163" s="33"/>
      <c r="F163" s="19"/>
      <c r="G163" s="10"/>
      <c r="H163" s="11"/>
      <c r="I163" s="12"/>
      <c r="J163" s="10"/>
      <c r="K163" s="19"/>
      <c r="L163" s="36"/>
      <c r="M163" s="30"/>
      <c r="N163" s="11"/>
      <c r="O163" s="27"/>
      <c r="P163" s="28"/>
      <c r="Q163" s="11"/>
      <c r="R163" s="11"/>
      <c r="S163" s="12"/>
    </row>
    <row r="164" spans="1:19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8"/>
      <c r="M164" s="6"/>
      <c r="N164" s="6"/>
      <c r="O164" s="108"/>
      <c r="P164" s="108"/>
      <c r="Q164" s="6"/>
      <c r="R164" s="6"/>
    </row>
    <row r="165" spans="1:19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8"/>
      <c r="M165" s="6"/>
      <c r="N165" s="6"/>
      <c r="O165" s="108"/>
      <c r="P165" s="108"/>
      <c r="Q165" s="6"/>
      <c r="R165" s="6"/>
    </row>
    <row r="166" spans="1:19" x14ac:dyDescent="0.25">
      <c r="A166" s="163" t="s">
        <v>35</v>
      </c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5"/>
    </row>
    <row r="167" spans="1:19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6"/>
      <c r="K167" s="6"/>
      <c r="L167" s="6"/>
      <c r="M167" s="6"/>
      <c r="N167" s="6"/>
      <c r="O167" s="6"/>
      <c r="P167" s="6"/>
      <c r="Q167" s="6"/>
      <c r="R167" s="6"/>
      <c r="S167" s="9"/>
    </row>
    <row r="168" spans="1:19" x14ac:dyDescent="0.25">
      <c r="A168" s="187" t="s">
        <v>36</v>
      </c>
      <c r="B168" s="188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9"/>
    </row>
    <row r="169" spans="1:19" x14ac:dyDescent="0.25">
      <c r="A169" s="3"/>
      <c r="B169" s="161" t="s">
        <v>37</v>
      </c>
      <c r="C169" s="162"/>
      <c r="D169" s="161" t="s">
        <v>38</v>
      </c>
      <c r="E169" s="162"/>
      <c r="F169" s="161" t="s">
        <v>39</v>
      </c>
      <c r="G169" s="162"/>
      <c r="H169" s="161" t="s">
        <v>40</v>
      </c>
      <c r="I169" s="162"/>
      <c r="J169" s="161" t="s">
        <v>41</v>
      </c>
      <c r="K169" s="162"/>
      <c r="L169" s="161" t="s">
        <v>42</v>
      </c>
      <c r="M169" s="162"/>
      <c r="N169" s="6"/>
      <c r="O169" s="6"/>
      <c r="P169" s="6"/>
      <c r="Q169" s="6"/>
      <c r="R169" s="6"/>
      <c r="S169" s="9"/>
    </row>
    <row r="170" spans="1:19" x14ac:dyDescent="0.25">
      <c r="A170" s="1" t="s">
        <v>43</v>
      </c>
      <c r="B170" s="151"/>
      <c r="C170" s="152"/>
      <c r="D170" s="151"/>
      <c r="E170" s="152"/>
      <c r="F170" s="151"/>
      <c r="G170" s="152"/>
      <c r="H170" s="151"/>
      <c r="I170" s="152"/>
      <c r="J170" s="151"/>
      <c r="K170" s="152"/>
      <c r="L170" s="151"/>
      <c r="M170" s="152"/>
      <c r="N170" s="6"/>
      <c r="O170" s="6"/>
      <c r="P170" s="6"/>
      <c r="Q170" s="6"/>
      <c r="R170" s="6"/>
      <c r="S170" s="9"/>
    </row>
    <row r="171" spans="1:19" x14ac:dyDescent="0.25">
      <c r="A171" s="1" t="s">
        <v>10</v>
      </c>
      <c r="B171" s="151"/>
      <c r="C171" s="152"/>
      <c r="D171" s="151"/>
      <c r="E171" s="152"/>
      <c r="F171" s="151"/>
      <c r="G171" s="152"/>
      <c r="H171" s="151"/>
      <c r="I171" s="152"/>
      <c r="J171" s="151"/>
      <c r="K171" s="152"/>
      <c r="L171" s="151"/>
      <c r="M171" s="152"/>
      <c r="N171" s="6"/>
      <c r="O171" s="6"/>
      <c r="P171" s="6"/>
      <c r="Q171" s="6"/>
      <c r="R171" s="6"/>
      <c r="S171" s="9"/>
    </row>
    <row r="172" spans="1:19" x14ac:dyDescent="0.25">
      <c r="A172" s="1" t="s">
        <v>44</v>
      </c>
      <c r="B172" s="151"/>
      <c r="C172" s="152"/>
      <c r="D172" s="151"/>
      <c r="E172" s="152"/>
      <c r="F172" s="151"/>
      <c r="G172" s="152"/>
      <c r="H172" s="151"/>
      <c r="I172" s="152"/>
      <c r="J172" s="151"/>
      <c r="K172" s="152"/>
      <c r="L172" s="151"/>
      <c r="M172" s="152"/>
      <c r="N172" s="6"/>
      <c r="O172" s="6"/>
      <c r="P172" s="6"/>
      <c r="Q172" s="6"/>
      <c r="R172" s="6"/>
      <c r="S172" s="9"/>
    </row>
    <row r="173" spans="1:19" x14ac:dyDescent="0.25">
      <c r="A173" s="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9"/>
    </row>
    <row r="174" spans="1:19" x14ac:dyDescent="0.25">
      <c r="A174" s="127" t="s">
        <v>45</v>
      </c>
      <c r="B174" s="128"/>
      <c r="C174" s="128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9"/>
    </row>
    <row r="175" spans="1:19" x14ac:dyDescent="0.25">
      <c r="A175" s="4" t="s">
        <v>117</v>
      </c>
      <c r="B175" s="4" t="s">
        <v>118</v>
      </c>
      <c r="C175" s="4" t="s">
        <v>46</v>
      </c>
      <c r="D175" s="4" t="s">
        <v>47</v>
      </c>
      <c r="E175" s="4" t="s">
        <v>48</v>
      </c>
      <c r="F175" s="90">
        <v>0.7</v>
      </c>
      <c r="G175" s="239" t="s">
        <v>119</v>
      </c>
      <c r="H175" s="240"/>
      <c r="I175" s="90">
        <v>0.3</v>
      </c>
      <c r="J175" s="82"/>
      <c r="K175" s="241"/>
      <c r="L175" s="6"/>
      <c r="M175" s="6"/>
      <c r="N175" s="6"/>
      <c r="O175" s="6"/>
      <c r="P175" s="6"/>
      <c r="Q175" s="6"/>
      <c r="R175" s="6"/>
      <c r="S175" s="9"/>
    </row>
    <row r="176" spans="1:19" x14ac:dyDescent="0.25">
      <c r="A176" s="237">
        <f>S16</f>
        <v>0</v>
      </c>
      <c r="B176" s="93">
        <f>S17</f>
        <v>0</v>
      </c>
      <c r="C176" s="237">
        <f>S38</f>
        <v>0</v>
      </c>
      <c r="D176" s="102">
        <f>S39</f>
        <v>0</v>
      </c>
      <c r="E176" s="102">
        <f>S62</f>
        <v>0</v>
      </c>
      <c r="F176" s="102">
        <f>AVERAGE(A176:E176)</f>
        <v>0</v>
      </c>
      <c r="G176" s="151">
        <f>S152</f>
        <v>0</v>
      </c>
      <c r="H176" s="152"/>
      <c r="I176" s="102">
        <f>G176</f>
        <v>0</v>
      </c>
      <c r="J176" s="242"/>
      <c r="K176" s="238"/>
      <c r="L176" s="6"/>
      <c r="M176" s="6"/>
      <c r="N176" s="6"/>
      <c r="O176" s="6"/>
      <c r="P176" s="6"/>
      <c r="Q176" s="6"/>
      <c r="R176" s="6"/>
      <c r="S176" s="9"/>
    </row>
    <row r="177" spans="1:19" x14ac:dyDescent="0.25">
      <c r="A177" s="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9"/>
    </row>
    <row r="178" spans="1:19" x14ac:dyDescent="0.25">
      <c r="A178" s="127" t="s">
        <v>49</v>
      </c>
      <c r="B178" s="128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9"/>
    </row>
    <row r="179" spans="1:19" x14ac:dyDescent="0.25">
      <c r="A179" s="2"/>
      <c r="B179" s="155">
        <v>0.7</v>
      </c>
      <c r="C179" s="157"/>
      <c r="D179" s="155">
        <v>0.3</v>
      </c>
      <c r="E179" s="156"/>
      <c r="F179" s="153">
        <v>1</v>
      </c>
      <c r="G179" s="154"/>
      <c r="H179" s="243"/>
      <c r="I179" s="244"/>
      <c r="J179" s="6"/>
      <c r="K179" s="6"/>
      <c r="L179" s="6"/>
      <c r="M179" s="6"/>
      <c r="N179" s="6"/>
      <c r="O179" s="6"/>
      <c r="P179" s="6"/>
      <c r="Q179" s="6"/>
      <c r="R179" s="6"/>
      <c r="S179" s="9"/>
    </row>
    <row r="180" spans="1:19" x14ac:dyDescent="0.25">
      <c r="A180" s="121" t="s">
        <v>10</v>
      </c>
      <c r="B180" s="185" t="s">
        <v>50</v>
      </c>
      <c r="C180" s="186"/>
      <c r="D180" s="185" t="s">
        <v>51</v>
      </c>
      <c r="E180" s="186"/>
      <c r="F180" s="185" t="s">
        <v>52</v>
      </c>
      <c r="G180" s="186"/>
      <c r="H180" s="245"/>
      <c r="I180" s="246"/>
      <c r="J180" s="6"/>
      <c r="K180" s="6"/>
      <c r="L180" s="6"/>
      <c r="M180" s="6"/>
      <c r="N180" s="6"/>
      <c r="O180" s="6"/>
      <c r="P180" s="6"/>
      <c r="Q180" s="6"/>
      <c r="R180" s="6"/>
      <c r="S180" s="9"/>
    </row>
    <row r="181" spans="1:19" x14ac:dyDescent="0.25">
      <c r="A181" s="102">
        <f>AVERAGE(C176,A176)</f>
        <v>0</v>
      </c>
      <c r="B181" s="183">
        <f>F176*0.7</f>
        <v>0</v>
      </c>
      <c r="C181" s="184"/>
      <c r="D181" s="183">
        <f>I176*0.3</f>
        <v>0</v>
      </c>
      <c r="E181" s="184"/>
      <c r="F181" s="183">
        <f>SUM(B181:E181)</f>
        <v>0</v>
      </c>
      <c r="G181" s="184"/>
      <c r="H181" s="247"/>
      <c r="I181" s="248"/>
      <c r="J181" s="6"/>
      <c r="K181" s="6"/>
      <c r="L181" s="6"/>
      <c r="M181" s="6"/>
      <c r="N181" s="6"/>
      <c r="O181" s="6"/>
      <c r="P181" s="6"/>
      <c r="Q181" s="6"/>
      <c r="R181" s="6"/>
      <c r="S181" s="9"/>
    </row>
    <row r="182" spans="1:19" x14ac:dyDescent="0.25">
      <c r="A182" s="13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9"/>
    </row>
    <row r="183" spans="1:19" x14ac:dyDescent="0.25">
      <c r="A183" s="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9"/>
    </row>
    <row r="184" spans="1:19" x14ac:dyDescent="0.25">
      <c r="A184" s="257" t="s">
        <v>53</v>
      </c>
      <c r="B184" s="144"/>
      <c r="C184" s="144"/>
      <c r="D184" s="144"/>
      <c r="E184" s="144"/>
      <c r="F184" s="144"/>
      <c r="G184" s="144"/>
      <c r="H184" s="144"/>
      <c r="I184" s="144"/>
      <c r="J184" s="143" t="s">
        <v>54</v>
      </c>
      <c r="K184" s="144"/>
      <c r="L184" s="144"/>
      <c r="M184" s="144"/>
      <c r="N184" s="144"/>
      <c r="O184" s="6"/>
      <c r="P184" s="6"/>
      <c r="Q184" s="6"/>
      <c r="R184" s="6"/>
      <c r="S184" s="9"/>
    </row>
    <row r="185" spans="1:19" x14ac:dyDescent="0.25">
      <c r="A185" s="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9"/>
    </row>
    <row r="186" spans="1:19" x14ac:dyDescent="0.25">
      <c r="A186" s="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9"/>
    </row>
    <row r="187" spans="1:19" x14ac:dyDescent="0.25">
      <c r="A187" s="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9"/>
    </row>
    <row r="188" spans="1:19" x14ac:dyDescent="0.25">
      <c r="A188" s="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9"/>
    </row>
    <row r="189" spans="1:19" x14ac:dyDescent="0.25">
      <c r="A189" s="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9"/>
    </row>
    <row r="190" spans="1:19" x14ac:dyDescent="0.25">
      <c r="A190" s="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9"/>
    </row>
    <row r="191" spans="1:19" x14ac:dyDescent="0.25">
      <c r="A191" s="258"/>
      <c r="B191" s="233"/>
      <c r="C191" s="233"/>
      <c r="D191" s="233"/>
      <c r="E191" s="233"/>
      <c r="F191" s="233"/>
      <c r="G191" s="233"/>
      <c r="H191" s="233"/>
      <c r="I191" s="233"/>
      <c r="J191" s="11"/>
      <c r="K191" s="11"/>
      <c r="L191" s="11"/>
      <c r="M191" s="11"/>
      <c r="N191" s="11"/>
      <c r="O191" s="11"/>
      <c r="P191" s="11"/>
      <c r="Q191" s="11"/>
      <c r="R191" s="11"/>
      <c r="S191" s="12"/>
    </row>
    <row r="192" spans="1:19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</sheetData>
  <mergeCells count="266">
    <mergeCell ref="J184:N184"/>
    <mergeCell ref="D34:F34"/>
    <mergeCell ref="O13:R13"/>
    <mergeCell ref="O14:P14"/>
    <mergeCell ref="B8:C8"/>
    <mergeCell ref="D11:F11"/>
    <mergeCell ref="D12:F12"/>
    <mergeCell ref="G175:H175"/>
    <mergeCell ref="G176:H176"/>
    <mergeCell ref="D179:E179"/>
    <mergeCell ref="F179:G179"/>
    <mergeCell ref="B151:C151"/>
    <mergeCell ref="B152:C152"/>
    <mergeCell ref="B153:C153"/>
    <mergeCell ref="D155:F155"/>
    <mergeCell ref="D156:F156"/>
    <mergeCell ref="D157:F157"/>
    <mergeCell ref="D158:F158"/>
    <mergeCell ref="G36:I36"/>
    <mergeCell ref="D41:F41"/>
    <mergeCell ref="B126:C126"/>
    <mergeCell ref="B127:C127"/>
    <mergeCell ref="B128:C128"/>
    <mergeCell ref="D130:F130"/>
    <mergeCell ref="D134:F134"/>
    <mergeCell ref="B102:C102"/>
    <mergeCell ref="B103:C103"/>
    <mergeCell ref="B104:C104"/>
    <mergeCell ref="B150:C150"/>
    <mergeCell ref="D70:F70"/>
    <mergeCell ref="D71:F71"/>
    <mergeCell ref="J70:K73"/>
    <mergeCell ref="J74:K77"/>
    <mergeCell ref="J78:K81"/>
    <mergeCell ref="B55:C55"/>
    <mergeCell ref="B56:C56"/>
    <mergeCell ref="B57:C57"/>
    <mergeCell ref="D74:F74"/>
    <mergeCell ref="D75:F75"/>
    <mergeCell ref="D76:F76"/>
    <mergeCell ref="G78:I78"/>
    <mergeCell ref="G79:I79"/>
    <mergeCell ref="G80:I80"/>
    <mergeCell ref="G81:I81"/>
    <mergeCell ref="L171:M171"/>
    <mergeCell ref="A146:S146"/>
    <mergeCell ref="O147:S147"/>
    <mergeCell ref="O124:P124"/>
    <mergeCell ref="D159:F159"/>
    <mergeCell ref="G154:I154"/>
    <mergeCell ref="B125:C125"/>
    <mergeCell ref="J125:K128"/>
    <mergeCell ref="D129:F129"/>
    <mergeCell ref="J129:K132"/>
    <mergeCell ref="O131:P131"/>
    <mergeCell ref="O132:S132"/>
    <mergeCell ref="R126:S130"/>
    <mergeCell ref="O153:S153"/>
    <mergeCell ref="O126:O130"/>
    <mergeCell ref="J149:K153"/>
    <mergeCell ref="J154:K158"/>
    <mergeCell ref="A147:M147"/>
    <mergeCell ref="J133:K136"/>
    <mergeCell ref="G137:I137"/>
    <mergeCell ref="J137:K140"/>
    <mergeCell ref="G133:I133"/>
    <mergeCell ref="G138:I138"/>
    <mergeCell ref="O62:R62"/>
    <mergeCell ref="O61:S61"/>
    <mergeCell ref="A98:S98"/>
    <mergeCell ref="B100:C100"/>
    <mergeCell ref="D101:F101"/>
    <mergeCell ref="G105:I105"/>
    <mergeCell ref="D67:F67"/>
    <mergeCell ref="B148:C148"/>
    <mergeCell ref="D148:F148"/>
    <mergeCell ref="G148:I148"/>
    <mergeCell ref="J148:K148"/>
    <mergeCell ref="J66:K69"/>
    <mergeCell ref="L148:M148"/>
    <mergeCell ref="O99:S99"/>
    <mergeCell ref="O101:P101"/>
    <mergeCell ref="O107:P107"/>
    <mergeCell ref="O133:R133"/>
    <mergeCell ref="J100:K100"/>
    <mergeCell ref="L100:M100"/>
    <mergeCell ref="D109:F109"/>
    <mergeCell ref="J109:K112"/>
    <mergeCell ref="O100:P100"/>
    <mergeCell ref="O125:P125"/>
    <mergeCell ref="J113:K116"/>
    <mergeCell ref="A99:M99"/>
    <mergeCell ref="O109:R109"/>
    <mergeCell ref="J101:K104"/>
    <mergeCell ref="D105:F105"/>
    <mergeCell ref="J105:K108"/>
    <mergeCell ref="D100:F100"/>
    <mergeCell ref="G100:I100"/>
    <mergeCell ref="G113:I113"/>
    <mergeCell ref="R102:S106"/>
    <mergeCell ref="O102:O106"/>
    <mergeCell ref="O108:S108"/>
    <mergeCell ref="D106:F106"/>
    <mergeCell ref="D110:F110"/>
    <mergeCell ref="G114:I114"/>
    <mergeCell ref="O55:O59"/>
    <mergeCell ref="J62:K65"/>
    <mergeCell ref="A52:M52"/>
    <mergeCell ref="B101:C101"/>
    <mergeCell ref="B53:C53"/>
    <mergeCell ref="G70:I70"/>
    <mergeCell ref="G74:I74"/>
    <mergeCell ref="G75:I75"/>
    <mergeCell ref="D66:F66"/>
    <mergeCell ref="G66:I66"/>
    <mergeCell ref="D59:F59"/>
    <mergeCell ref="D60:F60"/>
    <mergeCell ref="D63:F63"/>
    <mergeCell ref="D64:F64"/>
    <mergeCell ref="J31:K34"/>
    <mergeCell ref="D62:F62"/>
    <mergeCell ref="D54:F54"/>
    <mergeCell ref="G31:I31"/>
    <mergeCell ref="D43:F43"/>
    <mergeCell ref="D53:F53"/>
    <mergeCell ref="G53:I53"/>
    <mergeCell ref="J43:K46"/>
    <mergeCell ref="G35:I35"/>
    <mergeCell ref="G43:I43"/>
    <mergeCell ref="D39:F39"/>
    <mergeCell ref="D37:F37"/>
    <mergeCell ref="O25:S25"/>
    <mergeCell ref="A24:S24"/>
    <mergeCell ref="B31:C31"/>
    <mergeCell ref="G39:I39"/>
    <mergeCell ref="J39:K42"/>
    <mergeCell ref="D27:F27"/>
    <mergeCell ref="D35:F35"/>
    <mergeCell ref="D31:F31"/>
    <mergeCell ref="D32:F32"/>
    <mergeCell ref="G26:I26"/>
    <mergeCell ref="D40:F40"/>
    <mergeCell ref="O28:O32"/>
    <mergeCell ref="O33:P33"/>
    <mergeCell ref="O39:R39"/>
    <mergeCell ref="L26:M26"/>
    <mergeCell ref="J26:K26"/>
    <mergeCell ref="O26:P26"/>
    <mergeCell ref="J27:K30"/>
    <mergeCell ref="B27:C27"/>
    <mergeCell ref="B26:C26"/>
    <mergeCell ref="A25:M25"/>
    <mergeCell ref="B28:C28"/>
    <mergeCell ref="B29:C29"/>
    <mergeCell ref="B30:C30"/>
    <mergeCell ref="G124:I124"/>
    <mergeCell ref="L124:M124"/>
    <mergeCell ref="G149:I149"/>
    <mergeCell ref="A2:S2"/>
    <mergeCell ref="O54:P54"/>
    <mergeCell ref="O60:P60"/>
    <mergeCell ref="A51:S51"/>
    <mergeCell ref="O52:S52"/>
    <mergeCell ref="R55:S59"/>
    <mergeCell ref="D58:F58"/>
    <mergeCell ref="J58:K61"/>
    <mergeCell ref="J53:K53"/>
    <mergeCell ref="L53:M53"/>
    <mergeCell ref="O53:P53"/>
    <mergeCell ref="B54:C54"/>
    <mergeCell ref="J54:K57"/>
    <mergeCell ref="J35:K38"/>
    <mergeCell ref="G5:I5"/>
    <mergeCell ref="D5:F5"/>
    <mergeCell ref="B13:C13"/>
    <mergeCell ref="O27:P27"/>
    <mergeCell ref="D17:F17"/>
    <mergeCell ref="D26:F26"/>
    <mergeCell ref="D9:F9"/>
    <mergeCell ref="D13:F13"/>
    <mergeCell ref="B181:C181"/>
    <mergeCell ref="D181:E181"/>
    <mergeCell ref="F181:G181"/>
    <mergeCell ref="A123:M123"/>
    <mergeCell ref="B124:C124"/>
    <mergeCell ref="D124:F124"/>
    <mergeCell ref="H181:I181"/>
    <mergeCell ref="H169:I169"/>
    <mergeCell ref="H172:I172"/>
    <mergeCell ref="B180:C180"/>
    <mergeCell ref="D180:E180"/>
    <mergeCell ref="F180:G180"/>
    <mergeCell ref="H180:I180"/>
    <mergeCell ref="J169:K169"/>
    <mergeCell ref="L169:M169"/>
    <mergeCell ref="A168:B168"/>
    <mergeCell ref="B170:C170"/>
    <mergeCell ref="D170:E170"/>
    <mergeCell ref="D172:E172"/>
    <mergeCell ref="B149:C149"/>
    <mergeCell ref="J170:K170"/>
    <mergeCell ref="F170:G170"/>
    <mergeCell ref="D171:E171"/>
    <mergeCell ref="B171:C171"/>
    <mergeCell ref="O3:S3"/>
    <mergeCell ref="O6:O10"/>
    <mergeCell ref="J5:K8"/>
    <mergeCell ref="J9:K12"/>
    <mergeCell ref="J13:K16"/>
    <mergeCell ref="J17:K20"/>
    <mergeCell ref="O5:P5"/>
    <mergeCell ref="O11:P11"/>
    <mergeCell ref="A3:M3"/>
    <mergeCell ref="B4:C4"/>
    <mergeCell ref="D4:F4"/>
    <mergeCell ref="G4:I4"/>
    <mergeCell ref="J4:K4"/>
    <mergeCell ref="O4:P4"/>
    <mergeCell ref="L4:M4"/>
    <mergeCell ref="D10:F10"/>
    <mergeCell ref="D14:F14"/>
    <mergeCell ref="B17:C17"/>
    <mergeCell ref="B5:C5"/>
    <mergeCell ref="F171:G171"/>
    <mergeCell ref="H171:I171"/>
    <mergeCell ref="J171:K171"/>
    <mergeCell ref="H179:I179"/>
    <mergeCell ref="B179:C179"/>
    <mergeCell ref="G109:I109"/>
    <mergeCell ref="F172:G172"/>
    <mergeCell ref="H170:I170"/>
    <mergeCell ref="B169:C169"/>
    <mergeCell ref="D169:E169"/>
    <mergeCell ref="F169:G169"/>
    <mergeCell ref="D154:F154"/>
    <mergeCell ref="G159:I159"/>
    <mergeCell ref="A166:S166"/>
    <mergeCell ref="A122:S122"/>
    <mergeCell ref="O123:S123"/>
    <mergeCell ref="D133:F133"/>
    <mergeCell ref="L170:M170"/>
    <mergeCell ref="L172:M172"/>
    <mergeCell ref="J159:K162"/>
    <mergeCell ref="J124:K124"/>
    <mergeCell ref="J172:K172"/>
    <mergeCell ref="B172:C172"/>
    <mergeCell ref="G13:I13"/>
    <mergeCell ref="G14:I14"/>
    <mergeCell ref="O37:R37"/>
    <mergeCell ref="O35:R35"/>
    <mergeCell ref="O36:P36"/>
    <mergeCell ref="A184:I184"/>
    <mergeCell ref="A191:I191"/>
    <mergeCell ref="B6:C6"/>
    <mergeCell ref="B7:C7"/>
    <mergeCell ref="B9:C9"/>
    <mergeCell ref="B10:C10"/>
    <mergeCell ref="B14:C14"/>
    <mergeCell ref="G17:I17"/>
    <mergeCell ref="G18:I18"/>
    <mergeCell ref="G19:I19"/>
    <mergeCell ref="D18:F18"/>
    <mergeCell ref="D19:F19"/>
    <mergeCell ref="D33:F33"/>
    <mergeCell ref="D36:F36"/>
    <mergeCell ref="G40:I40"/>
  </mergeCells>
  <pageMargins left="0.7" right="0.7" top="0.75" bottom="0.75" header="0.3" footer="0.3"/>
  <pageSetup scale="7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08A20F73755640AB887D85D67DA9C5" ma:contentTypeVersion="34" ma:contentTypeDescription="Create a new document." ma:contentTypeScope="" ma:versionID="6a7058e416c18ebd0e7f8260adb54c3e">
  <xsd:schema xmlns:xsd="http://www.w3.org/2001/XMLSchema" xmlns:xs="http://www.w3.org/2001/XMLSchema" xmlns:p="http://schemas.microsoft.com/office/2006/metadata/properties" xmlns:ns3="16b52f1c-72c5-4d1b-8093-29a0e5153a11" xmlns:ns4="8bffe3a2-74ed-4095-b7aa-d626d112f9b4" targetNamespace="http://schemas.microsoft.com/office/2006/metadata/properties" ma:root="true" ma:fieldsID="9687256c50bb979d3bc6e3544119d0b8" ns3:_="" ns4:_="">
    <xsd:import namespace="16b52f1c-72c5-4d1b-8093-29a0e5153a11"/>
    <xsd:import namespace="8bffe3a2-74ed-4095-b7aa-d626d112f9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CultureName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Templates" minOccurs="0"/>
                <xsd:element ref="ns4:Self_Registration_Enabled0" minOccurs="0"/>
                <xsd:element ref="ns4:MediaServiceLocation" minOccurs="0"/>
                <xsd:element ref="ns4:MediaServiceOCR" minOccurs="0"/>
                <xsd:element ref="ns4:TeamsChannelId" minOccurs="0"/>
                <xsd:element ref="ns4:IsNotebookLocked" minOccurs="0"/>
                <xsd:element ref="ns4:MediaServiceEventHashCode" minOccurs="0"/>
                <xsd:element ref="ns4:MediaServiceGenerationTime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b52f1c-72c5-4d1b-8093-29a0e5153a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fe3a2-74ed-4095-b7aa-d626d112f9b4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chers" ma:index="1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0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1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2" nillable="true" ma:displayName="Self_Registration_Enabled" ma:internalName="Self_Registration_Enabled">
      <xsd:simpleType>
        <xsd:restriction base="dms:Boolean"/>
      </xsd:simpleType>
    </xsd:element>
    <xsd:element name="Has_Teacher_Only_SectionGroup" ma:index="2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8" nillable="true" ma:displayName="MediaServiceAutoTags" ma:description="" ma:internalName="MediaServiceAutoTags" ma:readOnly="true">
      <xsd:simpleType>
        <xsd:restriction base="dms:Text"/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Self_Registration_Enabled0" ma:index="30" nillable="true" ma:displayName="Self Registration Enabled" ma:internalName="Self_Registration_Enabled0">
      <xsd:simpleType>
        <xsd:restriction base="dms:Boolean"/>
      </xsd:simpleType>
    </xsd:element>
    <xsd:element name="MediaServiceLocation" ma:index="31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3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3" nillable="true" ma:displayName="Teams Channel Id" ma:internalName="TeamsChannelId">
      <xsd:simpleType>
        <xsd:restriction base="dms:Text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ath_Settings" ma:index="37" nillable="true" ma:displayName="Math Settings" ma:internalName="Math_Settings">
      <xsd:simpleType>
        <xsd:restriction base="dms:Text"/>
      </xsd:simpleType>
    </xsd:element>
    <xsd:element name="Distribution_Groups" ma:index="3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9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ltureName xmlns="8bffe3a2-74ed-4095-b7aa-d626d112f9b4" xsi:nil="true"/>
    <Student_Groups xmlns="8bffe3a2-74ed-4095-b7aa-d626d112f9b4">
      <UserInfo>
        <DisplayName/>
        <AccountId xsi:nil="true"/>
        <AccountType/>
      </UserInfo>
    </Student_Groups>
    <Self_Registration_Enabled xmlns="8bffe3a2-74ed-4095-b7aa-d626d112f9b4" xsi:nil="true"/>
    <DefaultSectionNames xmlns="8bffe3a2-74ed-4095-b7aa-d626d112f9b4" xsi:nil="true"/>
    <Invited_Students xmlns="8bffe3a2-74ed-4095-b7aa-d626d112f9b4" xsi:nil="true"/>
    <TeamsChannelId xmlns="8bffe3a2-74ed-4095-b7aa-d626d112f9b4" xsi:nil="true"/>
    <Has_Teacher_Only_SectionGroup xmlns="8bffe3a2-74ed-4095-b7aa-d626d112f9b4" xsi:nil="true"/>
    <Owner xmlns="8bffe3a2-74ed-4095-b7aa-d626d112f9b4">
      <UserInfo>
        <DisplayName/>
        <AccountId xsi:nil="true"/>
        <AccountType/>
      </UserInfo>
    </Owner>
    <Math_Settings xmlns="8bffe3a2-74ed-4095-b7aa-d626d112f9b4" xsi:nil="true"/>
    <AppVersion xmlns="8bffe3a2-74ed-4095-b7aa-d626d112f9b4" xsi:nil="true"/>
    <NotebookType xmlns="8bffe3a2-74ed-4095-b7aa-d626d112f9b4" xsi:nil="true"/>
    <Distribution_Groups xmlns="8bffe3a2-74ed-4095-b7aa-d626d112f9b4" xsi:nil="true"/>
    <Templates xmlns="8bffe3a2-74ed-4095-b7aa-d626d112f9b4" xsi:nil="true"/>
    <Self_Registration_Enabled0 xmlns="8bffe3a2-74ed-4095-b7aa-d626d112f9b4" xsi:nil="true"/>
    <Is_Collaboration_Space_Locked xmlns="8bffe3a2-74ed-4095-b7aa-d626d112f9b4" xsi:nil="true"/>
    <Invited_Teachers xmlns="8bffe3a2-74ed-4095-b7aa-d626d112f9b4" xsi:nil="true"/>
    <IsNotebookLocked xmlns="8bffe3a2-74ed-4095-b7aa-d626d112f9b4" xsi:nil="true"/>
    <FolderType xmlns="8bffe3a2-74ed-4095-b7aa-d626d112f9b4" xsi:nil="true"/>
    <Teachers xmlns="8bffe3a2-74ed-4095-b7aa-d626d112f9b4">
      <UserInfo>
        <DisplayName/>
        <AccountId xsi:nil="true"/>
        <AccountType/>
      </UserInfo>
    </Teachers>
    <Students xmlns="8bffe3a2-74ed-4095-b7aa-d626d112f9b4">
      <UserInfo>
        <DisplayName/>
        <AccountId xsi:nil="true"/>
        <AccountType/>
      </UserInfo>
    </Students>
    <LMS_Mappings xmlns="8bffe3a2-74ed-4095-b7aa-d626d112f9b4" xsi:nil="true"/>
  </documentManagement>
</p:properties>
</file>

<file path=customXml/itemProps1.xml><?xml version="1.0" encoding="utf-8"?>
<ds:datastoreItem xmlns:ds="http://schemas.openxmlformats.org/officeDocument/2006/customXml" ds:itemID="{C719A89A-6A0E-4CC6-884C-F0E5E50DB0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8BE0D0-2F19-411B-BE90-CCEF3C8232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b52f1c-72c5-4d1b-8093-29a0e5153a11"/>
    <ds:schemaRef ds:uri="8bffe3a2-74ed-4095-b7aa-d626d112f9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1B4FE2-E789-4339-83D3-155037FB5F6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8bffe3a2-74ed-4095-b7aa-d626d112f9b4"/>
    <ds:schemaRef ds:uri="16b52f1c-72c5-4d1b-8093-29a0e5153a11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>CDSBEO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Luc Letendre</cp:lastModifiedBy>
  <cp:revision/>
  <cp:lastPrinted>2020-01-30T15:27:11Z</cp:lastPrinted>
  <dcterms:created xsi:type="dcterms:W3CDTF">2011-11-16T14:01:04Z</dcterms:created>
  <dcterms:modified xsi:type="dcterms:W3CDTF">2020-01-30T15:28:24Z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0x0101001B08A20F73755640AB887D85D67DA9C5</vt:lpwstr>
  </property>
</Properties>
</file>